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rivadas\Formularios_ZIP\"/>
    </mc:Choice>
  </mc:AlternateContent>
  <workbookProtection workbookAlgorithmName="SHA-512" workbookHashValue="QTHRj7O3rm1lfpk1HVbx6qjt9ab+rbt5VmwmMj210zEbrOXEqxfcodDJF1lnVZILkUR2CKv9UsRtbhUmFMDCQg==" workbookSaltValue="XMWtaIpIxtb2GWHC52ZC7g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  <externalReference r:id="rId24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I'!$B$1:$H$38</definedName>
    <definedName name="_xlnm.Print_Area" localSheetId="2">'Anexo II'!$A$1:$I$156</definedName>
    <definedName name="_xlnm.Print_Area" localSheetId="3">'Anexo III'!$A$1:$G$157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0" l="1"/>
  <c r="G9" i="60"/>
  <c r="G10" i="60"/>
  <c r="G11" i="60"/>
  <c r="G12" i="60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77" i="60"/>
  <c r="G78" i="60"/>
  <c r="G79" i="60"/>
  <c r="G80" i="60"/>
  <c r="G81" i="60"/>
  <c r="G82" i="60"/>
  <c r="G83" i="60"/>
  <c r="G84" i="60"/>
  <c r="G85" i="60"/>
  <c r="G86" i="60"/>
  <c r="G87" i="60"/>
  <c r="G88" i="60"/>
  <c r="G89" i="60"/>
  <c r="G90" i="60"/>
  <c r="G91" i="60"/>
  <c r="G92" i="60"/>
  <c r="G93" i="60"/>
  <c r="G94" i="60"/>
  <c r="G95" i="60"/>
  <c r="G96" i="60"/>
  <c r="G97" i="60"/>
  <c r="G98" i="60"/>
  <c r="G99" i="60"/>
  <c r="G100" i="60"/>
  <c r="G101" i="60"/>
  <c r="G102" i="60"/>
  <c r="G103" i="60"/>
  <c r="G104" i="60"/>
  <c r="G105" i="60"/>
  <c r="G106" i="60"/>
  <c r="G107" i="60"/>
  <c r="G108" i="60"/>
  <c r="G109" i="60"/>
  <c r="G110" i="60"/>
  <c r="G111" i="60"/>
  <c r="G112" i="60"/>
  <c r="G113" i="60"/>
  <c r="G114" i="60"/>
  <c r="G115" i="60"/>
  <c r="G116" i="60"/>
  <c r="G117" i="60"/>
  <c r="G118" i="60"/>
  <c r="G119" i="60"/>
  <c r="G120" i="60"/>
  <c r="G121" i="60"/>
  <c r="G122" i="60"/>
  <c r="G123" i="60"/>
  <c r="G124" i="60"/>
  <c r="G125" i="60"/>
  <c r="G126" i="60"/>
  <c r="G127" i="60"/>
  <c r="G128" i="60"/>
  <c r="G129" i="60"/>
  <c r="G130" i="60"/>
  <c r="G131" i="60"/>
  <c r="G132" i="60"/>
  <c r="G133" i="60"/>
  <c r="G134" i="60"/>
  <c r="G135" i="60"/>
  <c r="G136" i="60"/>
  <c r="G137" i="60"/>
  <c r="G138" i="60"/>
  <c r="G139" i="60"/>
  <c r="G140" i="60"/>
  <c r="G141" i="60"/>
  <c r="G142" i="60"/>
  <c r="G143" i="60"/>
  <c r="G144" i="60"/>
  <c r="G145" i="60"/>
  <c r="G146" i="60"/>
  <c r="G147" i="60"/>
  <c r="G148" i="60"/>
  <c r="G149" i="60"/>
  <c r="G150" i="60"/>
  <c r="G151" i="60"/>
  <c r="G152" i="60"/>
  <c r="G153" i="60"/>
  <c r="G154" i="60"/>
  <c r="G155" i="60"/>
  <c r="G156" i="60"/>
  <c r="G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F158" i="60"/>
  <c r="E158" i="60"/>
  <c r="D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G158" i="60" l="1"/>
</calcChain>
</file>

<file path=xl/sharedStrings.xml><?xml version="1.0" encoding="utf-8"?>
<sst xmlns="http://schemas.openxmlformats.org/spreadsheetml/2006/main" count="7394" uniqueCount="2569">
  <si>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</si>
  <si>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</si>
  <si>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</si>
  <si>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</si>
  <si>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</si>
  <si>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</si>
  <si>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</si>
  <si>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</si>
  <si>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</si>
  <si>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</si>
  <si>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</si>
  <si>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</si>
  <si>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</si>
  <si>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</si>
  <si>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</si>
  <si>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</si>
  <si>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</si>
  <si>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</si>
  <si>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</si>
  <si>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</si>
  <si>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</si>
  <si>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</si>
  <si>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</si>
  <si>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</si>
  <si>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</si>
  <si>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</si>
  <si>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</si>
  <si>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</si>
  <si>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</si>
  <si>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</si>
  <si>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</si>
  <si>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</si>
  <si>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</si>
  <si>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</si>
  <si>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</si>
  <si>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</si>
  <si>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</si>
  <si>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</si>
  <si>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</si>
  <si>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</si>
  <si>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</si>
  <si>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</si>
  <si>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</si>
  <si>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</si>
  <si>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</si>
  <si>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</si>
  <si>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</si>
  <si>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</si>
  <si>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</si>
  <si>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</si>
  <si>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</si>
  <si>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</si>
  <si>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</si>
  <si>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</si>
  <si>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</si>
  <si>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</si>
  <si>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</si>
  <si>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</si>
  <si>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</si>
  <si>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</si>
  <si>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</si>
  <si>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</si>
  <si>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</si>
  <si>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</si>
  <si>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</si>
  <si>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</si>
  <si>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</si>
  <si>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</si>
  <si>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</si>
  <si>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</si>
  <si>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</si>
  <si>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</si>
  <si>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</si>
  <si>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</si>
  <si>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</si>
  <si>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</si>
  <si>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</si>
  <si>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</si>
  <si>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</si>
  <si>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</si>
  <si>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</si>
  <si>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</si>
  <si>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</si>
  <si>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</si>
  <si>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</si>
  <si>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</si>
  <si>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</si>
  <si>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</si>
  <si>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</si>
  <si>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</si>
  <si>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</si>
  <si>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</si>
  <si>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</si>
  <si>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</si>
  <si>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</si>
  <si>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</si>
  <si>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</si>
  <si>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</si>
  <si>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</si>
  <si>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</si>
  <si>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</si>
  <si>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</si>
  <si>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</si>
  <si>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</si>
  <si>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</si>
  <si>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</si>
  <si>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</si>
  <si>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</si>
  <si>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</si>
  <si>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</si>
  <si>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</si>
  <si>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</si>
  <si>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</si>
  <si>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</si>
  <si>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</si>
  <si>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</si>
  <si>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</si>
  <si>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</si>
  <si>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</si>
  <si>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</si>
  <si>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</si>
  <si>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</si>
  <si>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</si>
  <si>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</si>
  <si>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</si>
  <si>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</si>
  <si>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</si>
  <si>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</si>
  <si>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</si>
  <si>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</si>
  <si>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</si>
  <si>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</si>
  <si>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</si>
  <si>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</si>
  <si>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</si>
  <si>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</si>
  <si>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</si>
  <si>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</si>
  <si>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</si>
  <si>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</si>
  <si>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</si>
  <si>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</si>
  <si>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</si>
  <si>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</si>
  <si>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</si>
  <si>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</si>
  <si>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</si>
  <si>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</si>
  <si>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</si>
  <si>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</si>
  <si>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</si>
  <si>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</si>
  <si>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</si>
  <si>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</si>
  <si>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</si>
  <si>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</si>
  <si>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</si>
  <si>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</si>
  <si>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</si>
  <si>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</si>
  <si>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</si>
  <si>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</si>
  <si>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</si>
  <si>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</si>
  <si>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</si>
  <si>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</si>
  <si>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</si>
  <si>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</si>
  <si>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</si>
  <si>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</si>
  <si>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</si>
  <si>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</si>
  <si>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</si>
  <si>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</si>
  <si>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</si>
  <si>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</si>
  <si>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</si>
  <si>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</si>
  <si>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</si>
  <si>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</si>
  <si>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</si>
  <si>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</si>
  <si>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</si>
  <si>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</si>
  <si>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</si>
  <si>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</si>
  <si>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</si>
  <si>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</si>
  <si>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</si>
  <si>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</si>
  <si>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</si>
  <si>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</si>
  <si>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</si>
  <si>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</si>
  <si>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</si>
  <si>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</si>
  <si>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</si>
  <si>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</si>
  <si>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</si>
  <si>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</si>
  <si>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</si>
  <si>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</si>
  <si>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</si>
  <si>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</si>
  <si>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</si>
  <si>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</si>
  <si>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</si>
  <si>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</si>
  <si>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</si>
  <si>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</si>
  <si>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</si>
  <si>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</si>
  <si>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</si>
  <si>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</si>
  <si>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</si>
  <si>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</si>
  <si>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</si>
  <si>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</si>
  <si>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</si>
  <si>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</si>
  <si>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</si>
  <si>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</si>
  <si>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</si>
  <si>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</si>
  <si>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</si>
  <si>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</si>
  <si>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</si>
  <si>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</si>
  <si>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</si>
  <si>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</si>
  <si>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</si>
  <si>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</si>
  <si>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</si>
  <si>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</si>
  <si>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</si>
  <si>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</si>
  <si>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</si>
  <si>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</si>
  <si>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</si>
  <si>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</si>
  <si>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</si>
  <si>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</si>
  <si>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</si>
  <si>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</si>
  <si>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</si>
  <si>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</si>
  <si>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</si>
  <si>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</si>
  <si>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</si>
  <si>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</si>
  <si>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</si>
  <si>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</si>
  <si>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</si>
  <si>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</si>
  <si>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</si>
  <si>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</si>
  <si>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</si>
  <si>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</si>
  <si>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</si>
  <si>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</si>
  <si>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</si>
  <si>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</si>
  <si>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</si>
  <si>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</si>
  <si>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</si>
  <si>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</si>
  <si>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</si>
  <si>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</si>
  <si>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</si>
  <si>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</si>
  <si>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</si>
  <si>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</si>
  <si>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</si>
  <si>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</si>
  <si>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</si>
  <si>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</si>
  <si>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</si>
  <si>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</si>
  <si>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</si>
  <si>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</si>
  <si>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</si>
  <si>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</si>
  <si>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</si>
  <si>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</si>
  <si>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</si>
  <si>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</si>
  <si>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</si>
  <si>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</si>
  <si>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</si>
  <si>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</si>
  <si>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</si>
  <si>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</si>
  <si>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</si>
  <si>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</si>
  <si>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</si>
  <si>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</si>
  <si>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</si>
  <si>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</si>
  <si>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</si>
  <si>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</si>
  <si>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</si>
  <si>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</si>
  <si>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</si>
  <si>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</si>
  <si>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</si>
  <si>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</si>
  <si>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</si>
  <si>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</si>
  <si>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</si>
  <si>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</si>
  <si>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</si>
  <si>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</si>
  <si>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</si>
  <si>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</si>
  <si>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</si>
  <si>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</si>
  <si>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</si>
  <si>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</si>
  <si>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</si>
  <si>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</si>
  <si>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</si>
  <si>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</si>
  <si>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</si>
  <si>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</si>
  <si>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</si>
  <si>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</si>
  <si>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</si>
  <si>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</si>
  <si>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</si>
  <si>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</si>
  <si>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</si>
  <si>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</si>
  <si>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</si>
  <si>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</si>
  <si>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</si>
  <si>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</si>
  <si>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</si>
  <si>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</si>
  <si>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</si>
  <si>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</si>
  <si>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</si>
  <si>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</si>
  <si>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</si>
  <si>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</si>
  <si>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</si>
  <si>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</si>
  <si>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</si>
  <si>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</si>
  <si>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</si>
  <si>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</si>
  <si>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</si>
  <si>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</si>
  <si>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</si>
  <si>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</si>
  <si>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</si>
  <si>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</si>
  <si>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</si>
  <si>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</si>
  <si>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</si>
  <si>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</si>
  <si>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</si>
  <si>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</si>
  <si>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</si>
  <si>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</si>
  <si>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</si>
  <si>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</si>
  <si>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</si>
  <si>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</si>
  <si>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</si>
  <si>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</si>
  <si>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</si>
  <si>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</si>
  <si>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</si>
  <si>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</si>
  <si>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</si>
  <si>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</si>
  <si>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</si>
  <si>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</si>
  <si>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</si>
  <si>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</si>
  <si>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</si>
  <si>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</si>
  <si>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</si>
  <si>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</si>
  <si>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</si>
  <si>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</si>
  <si>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</si>
  <si>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</si>
  <si>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</si>
  <si>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</si>
  <si>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</si>
  <si>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</si>
  <si>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</si>
  <si>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</si>
  <si>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</si>
  <si>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</si>
  <si>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</si>
  <si>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</si>
  <si>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</si>
  <si>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</si>
  <si>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</si>
  <si>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</si>
  <si>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</si>
  <si>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</si>
  <si>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</si>
  <si>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</si>
  <si>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</si>
  <si>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</si>
  <si>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</si>
  <si>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</si>
  <si>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</si>
  <si>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</si>
  <si>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</si>
  <si>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</si>
  <si>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</si>
  <si>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</si>
  <si>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</si>
  <si>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</si>
  <si>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</si>
  <si>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</si>
  <si>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</si>
  <si>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</si>
  <si>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</si>
  <si>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</si>
  <si>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</si>
  <si>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</si>
  <si>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</si>
  <si>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</si>
  <si>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</si>
  <si>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</si>
  <si>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</si>
  <si>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</si>
  <si>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</si>
  <si>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</si>
  <si>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</si>
  <si>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</si>
  <si>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</si>
  <si>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</si>
  <si>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</si>
  <si>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</si>
  <si>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</si>
  <si>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</si>
  <si>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</si>
  <si>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</si>
  <si>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</si>
  <si>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</si>
  <si>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</si>
  <si>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</si>
  <si>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</si>
  <si>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</si>
  <si>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</si>
  <si>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</si>
  <si>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</si>
  <si>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</si>
  <si>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</si>
  <si>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</si>
  <si>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</si>
  <si>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</si>
  <si>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</si>
  <si>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</si>
  <si>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</si>
  <si>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</si>
  <si>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</si>
  <si>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</si>
  <si>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</si>
  <si>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</si>
  <si>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</si>
  <si>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</si>
  <si>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</si>
  <si>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</si>
  <si>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</si>
  <si>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</si>
  <si>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</si>
  <si>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</si>
  <si>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</si>
  <si>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</si>
  <si>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</si>
  <si>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</si>
  <si>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</si>
  <si>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</si>
  <si>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</si>
  <si>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</si>
  <si>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</si>
  <si>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</si>
  <si>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</si>
  <si>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</si>
  <si>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</si>
  <si>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</si>
  <si>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</si>
  <si>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</si>
  <si>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</si>
  <si>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</si>
  <si>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</si>
  <si>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</si>
  <si>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</si>
  <si>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</si>
  <si>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</si>
  <si>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</si>
  <si>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</si>
  <si>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</si>
  <si>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</si>
  <si>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</si>
  <si>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</si>
  <si>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</si>
  <si>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</si>
  <si>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</si>
  <si>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</si>
  <si>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</si>
  <si>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</si>
  <si>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</si>
  <si>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</si>
  <si>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</si>
  <si>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</si>
  <si>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</si>
  <si>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</si>
  <si>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</si>
  <si>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</si>
  <si>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</si>
  <si>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</si>
  <si>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</si>
  <si>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</si>
  <si>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</si>
  <si>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</si>
  <si>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</si>
  <si>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</si>
  <si>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</si>
  <si>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</si>
  <si>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</si>
  <si>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</si>
  <si>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</si>
  <si>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</si>
  <si>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</si>
  <si>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</si>
  <si>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</si>
  <si>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</si>
  <si>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</si>
  <si>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</si>
  <si>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</si>
  <si>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</si>
  <si>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</si>
  <si>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</si>
  <si>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</si>
  <si>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</si>
  <si>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</si>
  <si>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</si>
  <si>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</si>
  <si>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</si>
  <si>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</si>
  <si>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</si>
  <si>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</si>
  <si>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</si>
  <si>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</si>
  <si>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</si>
  <si>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</si>
  <si>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</si>
  <si>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</si>
  <si>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</si>
  <si>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</si>
  <si>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</si>
  <si>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</si>
  <si>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</si>
  <si>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</si>
  <si>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</si>
  <si>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</si>
  <si>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</si>
  <si>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</si>
  <si>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</si>
  <si>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</si>
  <si>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</si>
  <si>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</si>
  <si>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</si>
  <si>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</si>
  <si>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</si>
  <si>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</si>
  <si>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</si>
  <si>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</si>
  <si>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</si>
  <si>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</si>
  <si>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</si>
  <si>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</si>
  <si>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</si>
  <si>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</si>
  <si>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</si>
  <si>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</si>
  <si>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</si>
  <si>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</si>
  <si>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</si>
  <si>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</si>
  <si>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</si>
  <si>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</si>
  <si>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</si>
  <si>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</si>
  <si>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</si>
  <si>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</si>
  <si>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</si>
  <si>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</si>
  <si>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</si>
  <si>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</si>
  <si>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</si>
  <si>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</si>
  <si>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</si>
  <si>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</si>
  <si>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</si>
  <si>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</si>
  <si>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</si>
  <si>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</si>
  <si>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</si>
  <si>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</si>
  <si>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</si>
  <si>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</si>
  <si>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</si>
  <si>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</si>
  <si>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</si>
  <si>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</si>
  <si>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</si>
  <si>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</si>
  <si>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</si>
  <si>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</si>
  <si>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</si>
  <si>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</si>
  <si>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</si>
  <si>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</si>
  <si>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</si>
  <si>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</si>
  <si>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</si>
  <si>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</si>
  <si>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</si>
  <si>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</si>
  <si>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</si>
  <si>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</si>
  <si>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</si>
  <si>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</si>
  <si>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</si>
  <si>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</si>
  <si>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</si>
  <si>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</si>
  <si>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</si>
  <si>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</si>
  <si>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</si>
  <si>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</si>
  <si>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</si>
  <si>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</si>
  <si>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</si>
  <si>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</si>
  <si>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</si>
  <si>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</si>
  <si>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</si>
  <si>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</si>
  <si>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</si>
  <si>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</si>
  <si>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</si>
  <si>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</si>
  <si>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</si>
  <si>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</si>
  <si>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</si>
  <si>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</si>
  <si>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</si>
  <si>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</si>
  <si>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</si>
  <si>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</si>
  <si>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</si>
  <si>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</si>
  <si>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</si>
  <si>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</si>
  <si>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</si>
  <si>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</si>
  <si>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</si>
  <si>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</si>
  <si>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</si>
  <si>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</si>
  <si>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</si>
  <si>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</si>
  <si>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</si>
  <si>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</si>
  <si>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</si>
  <si>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</si>
  <si>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</si>
  <si>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</si>
  <si>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</si>
  <si>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</si>
  <si>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</si>
  <si>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</si>
  <si>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</si>
  <si>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</si>
  <si>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</si>
  <si>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</si>
  <si>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</si>
  <si>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</si>
  <si>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</si>
  <si>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</si>
  <si>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</si>
  <si>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</si>
  <si>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</si>
  <si>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</si>
  <si>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</si>
  <si>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</si>
  <si>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</si>
  <si>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</si>
  <si>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</si>
  <si>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</si>
  <si>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</si>
  <si>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</si>
  <si>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</si>
  <si>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</si>
  <si>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</si>
  <si>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</si>
  <si>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</si>
  <si>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</si>
  <si>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</si>
  <si>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</si>
  <si>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</si>
  <si>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</si>
  <si>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</si>
  <si>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</si>
  <si>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</si>
  <si>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</si>
  <si>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</si>
  <si>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</si>
  <si>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</si>
  <si>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</si>
  <si>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</si>
  <si>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</si>
  <si>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</si>
  <si>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</si>
  <si>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</si>
  <si>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</si>
  <si>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</si>
  <si>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</si>
  <si>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</si>
  <si>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</si>
  <si>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</si>
  <si>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</si>
  <si>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</si>
  <si>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</si>
  <si>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</si>
  <si>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</si>
  <si>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</si>
  <si>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</si>
  <si>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</si>
  <si>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</si>
  <si>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</si>
  <si>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</si>
  <si>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</si>
  <si>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</si>
  <si>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</si>
  <si>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</si>
  <si>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</si>
  <si>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</si>
  <si>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</si>
  <si>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</si>
  <si>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</si>
  <si>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</si>
  <si>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</si>
  <si>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</si>
  <si>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</si>
  <si>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</si>
  <si>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</si>
  <si>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</si>
  <si>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</si>
  <si>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</si>
  <si>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</si>
  <si>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</si>
  <si>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</si>
  <si>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</si>
  <si>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</si>
  <si>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</si>
  <si>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</si>
  <si>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</si>
  <si>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</si>
  <si>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</si>
  <si>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</si>
  <si>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</si>
  <si>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</si>
  <si>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</si>
  <si>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</si>
  <si>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</si>
  <si>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</si>
  <si>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</si>
  <si>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</si>
  <si>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</si>
  <si>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</si>
  <si>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</si>
  <si>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</si>
  <si>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</si>
  <si>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</si>
  <si>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</si>
  <si>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</si>
  <si>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</si>
  <si>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</si>
  <si>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</si>
  <si>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</si>
  <si>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</si>
  <si>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</si>
  <si>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</si>
  <si>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</si>
  <si>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</si>
  <si>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</si>
  <si>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</si>
  <si>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</si>
  <si>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</si>
  <si>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</si>
  <si>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</si>
  <si>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</si>
  <si>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</si>
  <si>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</si>
  <si>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</si>
  <si>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</si>
  <si>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</si>
  <si>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</si>
  <si>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</si>
  <si>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</si>
  <si>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</si>
  <si>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</si>
  <si>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</si>
  <si>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</si>
  <si>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</si>
  <si>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</si>
  <si>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</si>
  <si>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</si>
  <si>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</si>
  <si>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</si>
  <si>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</si>
  <si>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</si>
  <si>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</si>
  <si>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</si>
  <si>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</si>
  <si>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</si>
  <si>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</si>
  <si>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</si>
  <si>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</si>
  <si>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</si>
  <si>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</si>
  <si>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</si>
  <si>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</si>
  <si>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</si>
  <si>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</si>
  <si>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</si>
  <si>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</si>
  <si>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</si>
  <si>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</si>
  <si>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</si>
  <si>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</si>
  <si>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</si>
  <si>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</si>
  <si>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</si>
  <si>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</si>
  <si>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</si>
  <si>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</si>
  <si>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</si>
  <si>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</si>
  <si>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</si>
  <si>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</si>
  <si>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</si>
  <si>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</si>
  <si>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</si>
  <si>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</si>
  <si>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</si>
  <si>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</si>
  <si>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</si>
  <si>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</si>
  <si>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</si>
  <si>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</si>
  <si>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</si>
  <si>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</si>
  <si>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</si>
  <si>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</si>
  <si>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</si>
  <si>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</si>
  <si>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</si>
  <si>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</si>
  <si>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</si>
  <si>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</si>
  <si>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</si>
  <si>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</si>
  <si>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</si>
  <si>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</si>
  <si>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</si>
  <si>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</si>
  <si>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</si>
  <si>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</si>
  <si>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</si>
  <si>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</si>
  <si>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</si>
  <si>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</si>
  <si>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</si>
  <si>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</si>
  <si>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</si>
  <si>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</si>
  <si>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</si>
  <si>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</si>
  <si>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</si>
  <si>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</si>
  <si>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</si>
  <si>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</si>
  <si>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</si>
  <si>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</si>
  <si>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</si>
  <si>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</si>
  <si>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</si>
  <si>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</si>
  <si>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</si>
  <si>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</si>
  <si>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</si>
  <si>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</si>
  <si>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</si>
  <si>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</si>
  <si>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</si>
  <si>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</si>
  <si>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</si>
  <si>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</si>
  <si>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</si>
  <si>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</si>
  <si>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</si>
  <si>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</si>
  <si>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</si>
  <si>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</si>
  <si>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</si>
  <si>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</si>
  <si>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</si>
  <si>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</si>
  <si>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</si>
  <si>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</si>
  <si>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</si>
  <si>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</si>
  <si>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</si>
  <si>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</si>
  <si>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</si>
  <si>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</si>
  <si>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</si>
  <si>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</si>
  <si>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</si>
  <si>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</si>
  <si>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</si>
  <si>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</si>
  <si>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</si>
  <si>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</si>
  <si>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</si>
  <si>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</si>
  <si>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</si>
  <si>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</si>
  <si>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</si>
  <si>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</si>
  <si>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</si>
  <si>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</si>
  <si>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</si>
  <si>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</si>
  <si>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</si>
  <si>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</si>
  <si>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</si>
  <si>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</si>
  <si>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</si>
  <si>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</si>
  <si>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</si>
  <si>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</si>
  <si>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</si>
  <si>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</si>
  <si>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</si>
  <si>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</si>
  <si>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</si>
  <si>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</si>
  <si>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</si>
  <si>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</si>
  <si>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</si>
  <si>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</si>
  <si>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</si>
  <si>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</si>
  <si>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</si>
  <si>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</si>
  <si>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</si>
  <si>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</si>
  <si>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</si>
  <si>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</si>
  <si>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</si>
  <si>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</si>
  <si>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</si>
  <si>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</si>
  <si>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</si>
  <si>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</si>
  <si>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</si>
  <si>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</si>
  <si>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</si>
  <si>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</si>
  <si>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</si>
  <si>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</si>
  <si>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</si>
  <si>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</si>
  <si>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</si>
  <si>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</si>
  <si>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</si>
  <si>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</si>
  <si>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</si>
  <si>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</si>
  <si>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</si>
  <si>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</si>
  <si>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</si>
  <si>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</si>
  <si>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</si>
  <si>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</si>
  <si>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</si>
  <si>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</si>
  <si>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</si>
  <si>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</si>
  <si>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</si>
  <si>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</si>
  <si>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</si>
  <si>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</si>
  <si>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</si>
  <si>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</si>
  <si>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</si>
  <si>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</si>
  <si>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</si>
  <si>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</si>
  <si>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</si>
  <si>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</si>
  <si>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</si>
  <si>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</si>
  <si>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</si>
  <si>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</si>
  <si>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</si>
  <si>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</si>
  <si>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</si>
  <si>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</si>
  <si>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</si>
  <si>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</si>
  <si>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</si>
  <si>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</si>
  <si>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</si>
  <si>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</si>
  <si>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</si>
  <si>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</si>
  <si>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</si>
  <si>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</si>
  <si>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</si>
  <si>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</si>
  <si>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</si>
  <si>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</si>
  <si>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</si>
  <si>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</si>
  <si>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</si>
  <si>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</si>
  <si>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</si>
  <si>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</si>
  <si>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</si>
  <si>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</si>
  <si>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</si>
  <si>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</si>
  <si>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</si>
  <si>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</si>
  <si>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</si>
  <si>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</si>
  <si>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</si>
  <si>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</si>
  <si>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</si>
  <si>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</si>
  <si>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</si>
  <si>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</si>
  <si>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</si>
  <si>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</si>
  <si>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</si>
  <si>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</si>
  <si>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</si>
  <si>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</si>
  <si>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</si>
  <si>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</si>
  <si>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</si>
  <si>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</si>
  <si>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</si>
  <si>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</si>
  <si>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</si>
  <si>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</si>
  <si>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</si>
  <si>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</si>
  <si>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</si>
  <si>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</si>
  <si>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</si>
  <si>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</si>
  <si>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</si>
  <si>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</si>
  <si>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</si>
  <si>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</si>
  <si>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</si>
  <si>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</si>
  <si>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</si>
  <si>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</si>
  <si>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</si>
  <si>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</si>
  <si>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</si>
  <si>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</si>
  <si>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</si>
  <si>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</si>
  <si>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</si>
  <si>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</si>
  <si>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</si>
  <si>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</si>
  <si>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</si>
  <si>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</si>
  <si>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</si>
  <si>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</si>
  <si>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</si>
  <si>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</si>
  <si>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</si>
  <si>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</si>
  <si>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</si>
  <si>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</si>
  <si>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</si>
  <si>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</si>
  <si>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</si>
  <si>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</si>
  <si>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</si>
  <si>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</si>
  <si>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</si>
  <si>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</si>
  <si>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</si>
  <si>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</si>
  <si>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</si>
  <si>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</si>
  <si>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</si>
  <si>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</si>
  <si>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</si>
  <si>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</si>
  <si>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</si>
  <si>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</si>
  <si>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</si>
  <si>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</si>
  <si>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</si>
  <si>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</si>
  <si>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</si>
  <si>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</si>
  <si>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</si>
  <si>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</si>
  <si>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</si>
  <si>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</si>
  <si>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</si>
  <si>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</si>
  <si>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</si>
  <si>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</si>
  <si>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</si>
  <si>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</si>
  <si>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</si>
  <si>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</si>
  <si>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</si>
  <si>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</si>
  <si>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</si>
  <si>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</si>
  <si>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</si>
  <si>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</si>
  <si>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</si>
  <si>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</si>
  <si>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</si>
  <si>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</si>
  <si>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</si>
  <si>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</si>
  <si>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</si>
  <si>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</si>
  <si>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</si>
  <si>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</si>
  <si>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</si>
  <si>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</si>
  <si>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</si>
  <si>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</si>
  <si>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</si>
  <si>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</si>
  <si>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</si>
  <si>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</si>
  <si>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</si>
  <si>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</si>
  <si>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</si>
  <si>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</si>
  <si>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</si>
  <si>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</si>
  <si>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</si>
  <si>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</si>
  <si>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</si>
  <si>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</si>
  <si>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</si>
  <si>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</si>
  <si>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</si>
  <si>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</si>
  <si>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</si>
  <si>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</si>
  <si>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</si>
  <si>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</si>
  <si>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</si>
  <si>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</si>
  <si>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</si>
  <si>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</si>
  <si>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</si>
  <si>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</si>
  <si>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</si>
  <si>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</si>
  <si>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</si>
  <si>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</si>
  <si>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</si>
  <si>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</si>
  <si>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</si>
  <si>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</si>
  <si>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</si>
  <si>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</si>
  <si>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</si>
  <si>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</si>
  <si>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</si>
  <si>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</si>
  <si>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</si>
  <si>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</si>
  <si>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</si>
  <si>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</si>
  <si>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</si>
  <si>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</si>
  <si>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</si>
  <si>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</si>
  <si>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</si>
  <si>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</si>
  <si>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</si>
  <si>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</si>
  <si>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</si>
  <si>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</si>
  <si>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</si>
  <si>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</si>
  <si>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</si>
  <si>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</si>
  <si>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</si>
  <si>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</si>
  <si>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</si>
  <si>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</si>
  <si>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</si>
  <si>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</si>
  <si>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</si>
  <si>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</si>
  <si>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</si>
  <si>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</si>
  <si>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</si>
  <si>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</si>
  <si>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</si>
  <si>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</si>
  <si>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</si>
  <si>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</si>
  <si>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</si>
  <si>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</si>
  <si>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</si>
  <si>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</si>
  <si>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</si>
  <si>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</si>
  <si>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</si>
  <si>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</si>
  <si>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</si>
  <si>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</si>
  <si>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</si>
  <si>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</si>
  <si>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</si>
  <si>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</si>
  <si>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</si>
  <si>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</si>
  <si>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</si>
  <si>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</si>
  <si>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</si>
  <si>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</si>
  <si>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</si>
  <si>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</si>
  <si>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</si>
  <si>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</si>
  <si>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</si>
  <si>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</si>
  <si>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</si>
  <si>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</si>
  <si>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</si>
  <si>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</si>
  <si>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</si>
  <si>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</si>
  <si>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</si>
  <si>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</si>
  <si>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</si>
  <si>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</si>
  <si>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</si>
  <si>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</si>
  <si>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</si>
  <si>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</si>
  <si>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</si>
  <si>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</si>
  <si>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</si>
  <si>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</si>
  <si>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</si>
  <si>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</si>
  <si>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</si>
  <si>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</si>
  <si>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</si>
  <si>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</si>
  <si>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</si>
  <si>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</si>
  <si>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</si>
  <si>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</si>
  <si>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</si>
  <si>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</si>
  <si>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</si>
  <si>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</si>
  <si>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</si>
  <si>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</si>
  <si>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</si>
  <si>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</si>
  <si>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</si>
  <si>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</si>
  <si>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</si>
  <si>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</si>
  <si>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</si>
  <si>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</si>
  <si>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</si>
  <si>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</si>
  <si>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</si>
  <si>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</si>
  <si>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</si>
  <si>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</si>
  <si>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</si>
  <si>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</si>
  <si>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</si>
  <si>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</si>
  <si>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</si>
  <si>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</si>
  <si>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</si>
  <si>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</si>
  <si>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</si>
  <si>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</si>
  <si>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</si>
  <si>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</si>
  <si>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</si>
  <si>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</si>
  <si>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</si>
  <si>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</si>
  <si>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</si>
  <si>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</si>
  <si>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</si>
  <si>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</si>
  <si>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</si>
  <si>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</si>
  <si>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</si>
  <si>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</si>
  <si>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</si>
  <si>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</si>
  <si>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</si>
  <si>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</si>
  <si>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</si>
  <si>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</si>
  <si>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</si>
  <si>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</si>
  <si>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</si>
  <si>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</si>
  <si>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</si>
  <si>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</si>
  <si>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</si>
  <si>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</si>
  <si>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</si>
  <si>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</si>
  <si>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</si>
  <si>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</si>
  <si>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</si>
  <si>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</si>
  <si>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</si>
  <si>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</si>
  <si>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</si>
  <si>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</si>
  <si>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</si>
  <si>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</si>
  <si>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</si>
  <si>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</si>
  <si>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</si>
  <si>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</si>
  <si>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</si>
  <si>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</si>
  <si>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</si>
  <si>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</si>
  <si>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</si>
  <si>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</si>
  <si>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</si>
  <si>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</si>
  <si>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</si>
  <si>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</si>
  <si>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</si>
  <si>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</si>
  <si>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</si>
  <si>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</si>
  <si>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</si>
  <si>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</si>
  <si>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</si>
  <si>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</si>
  <si>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</si>
  <si>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</si>
  <si>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</si>
  <si>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</si>
  <si>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</si>
  <si>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</si>
  <si>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</si>
  <si>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</si>
  <si>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</si>
  <si>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</si>
  <si>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</si>
  <si>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</si>
  <si>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</si>
  <si>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</si>
  <si>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</si>
  <si>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</si>
  <si>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</si>
  <si>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</si>
  <si>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</si>
  <si>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</si>
  <si>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</si>
  <si>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</si>
  <si>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</si>
  <si>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</si>
  <si>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</si>
  <si>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</si>
  <si>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</si>
  <si>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</si>
  <si>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</si>
  <si>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</si>
  <si>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</si>
  <si>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</si>
  <si>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</si>
  <si>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</si>
  <si>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</si>
  <si>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</si>
  <si>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</si>
  <si>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</si>
  <si>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</si>
  <si>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</si>
  <si>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</si>
  <si>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</si>
  <si>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</si>
  <si>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</si>
  <si>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</si>
  <si>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</si>
  <si>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</si>
  <si>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</si>
  <si>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</si>
  <si>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</si>
  <si>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</si>
  <si>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</si>
  <si>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</si>
  <si>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</si>
  <si>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</si>
  <si>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</si>
  <si>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</si>
  <si>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</si>
  <si>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</si>
  <si>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</si>
  <si>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</si>
  <si>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</si>
  <si>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</si>
  <si>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</si>
  <si>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</si>
  <si>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</si>
  <si>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</si>
  <si>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</si>
  <si>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</si>
  <si>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</si>
  <si>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</si>
  <si>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</si>
  <si>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</si>
  <si>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</si>
  <si>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</si>
  <si>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</si>
  <si>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</si>
  <si>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</si>
  <si>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</si>
  <si>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</si>
  <si>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</si>
  <si>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</si>
  <si>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</si>
  <si>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</si>
  <si>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</si>
  <si>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</si>
  <si>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</si>
  <si>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</si>
  <si>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</si>
  <si>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</si>
  <si>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</si>
  <si>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</si>
  <si>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</si>
  <si>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</si>
  <si>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</si>
  <si>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</si>
  <si>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</si>
  <si>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</si>
  <si>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</si>
  <si>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</si>
  <si>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</si>
  <si>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</si>
  <si>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</si>
  <si>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</si>
  <si>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</si>
  <si>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</si>
  <si>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</si>
  <si>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</si>
  <si>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</si>
  <si>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</si>
  <si>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</si>
  <si>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</si>
  <si>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</si>
  <si>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</si>
  <si>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</si>
  <si>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</si>
  <si>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</si>
  <si>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</si>
  <si>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</si>
  <si>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</si>
  <si>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</si>
  <si>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</si>
  <si>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</si>
  <si>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</si>
  <si>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</si>
  <si>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</si>
  <si>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</si>
  <si>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</si>
  <si>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</si>
  <si>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</si>
  <si>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</si>
  <si>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</si>
  <si>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</si>
  <si>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</si>
  <si>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</si>
  <si>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</si>
  <si>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</si>
  <si>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</si>
  <si>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</si>
  <si>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</si>
  <si>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</si>
  <si>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</si>
  <si>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</si>
  <si>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</si>
  <si>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</si>
  <si>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</si>
  <si>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</si>
  <si>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</si>
  <si>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</si>
  <si>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</si>
  <si>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</si>
  <si>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</si>
  <si>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</si>
  <si>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</si>
  <si>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</si>
  <si>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</si>
  <si>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</si>
  <si>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</si>
  <si>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</si>
  <si>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</si>
  <si>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</si>
  <si>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</si>
  <si>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</si>
  <si>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</si>
  <si>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</si>
  <si>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</si>
  <si>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</si>
  <si>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</si>
  <si>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</si>
  <si>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</si>
  <si>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</si>
  <si>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</si>
  <si>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</si>
  <si>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</si>
  <si>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</si>
  <si>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</si>
  <si>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</si>
  <si>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</si>
  <si>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</si>
  <si>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</si>
  <si>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</si>
  <si>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</si>
  <si>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</si>
  <si>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</si>
  <si>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</si>
  <si>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</si>
  <si>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</si>
  <si>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</si>
  <si>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</si>
  <si>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</si>
  <si>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</si>
  <si>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</si>
  <si>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</si>
  <si>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</si>
  <si>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</si>
  <si>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</si>
  <si>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</si>
  <si>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</si>
  <si>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</si>
  <si>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</si>
  <si>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</si>
  <si>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</si>
  <si>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</si>
  <si>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</si>
  <si>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</si>
  <si>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</si>
  <si>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</si>
  <si>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</si>
  <si>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</si>
  <si>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</si>
  <si>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</si>
  <si>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</si>
  <si>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</si>
  <si>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</si>
  <si>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</si>
  <si>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</si>
  <si>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</si>
  <si>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</si>
  <si>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</si>
  <si>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</si>
  <si>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</si>
  <si>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</si>
  <si>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</si>
  <si>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</si>
  <si>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</si>
  <si>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</si>
  <si>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</si>
  <si>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</si>
  <si>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</si>
  <si>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</si>
  <si>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</si>
  <si>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</si>
  <si>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</si>
  <si>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</si>
  <si>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</si>
  <si>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</si>
  <si>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</si>
  <si>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</si>
  <si>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</si>
  <si>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</si>
  <si>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</si>
  <si>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</si>
  <si>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</si>
  <si>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</si>
  <si>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</si>
  <si>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</si>
  <si>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</si>
  <si>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</si>
  <si>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</si>
  <si>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</si>
  <si>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</si>
  <si>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</si>
  <si>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</si>
  <si>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</si>
  <si>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</si>
  <si>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</si>
  <si>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</si>
  <si>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</si>
  <si>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</si>
  <si>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</si>
  <si>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</si>
  <si>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</si>
  <si>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</si>
  <si>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</si>
  <si>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</si>
  <si>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</si>
  <si>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</si>
  <si>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</si>
  <si>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</si>
  <si>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</si>
  <si>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</si>
  <si>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</si>
  <si>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</si>
  <si>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</si>
  <si>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</si>
  <si>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</si>
  <si>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</si>
  <si>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</si>
  <si>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</si>
  <si>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</si>
  <si>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</si>
  <si>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</si>
  <si>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</si>
  <si>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</si>
  <si>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</si>
  <si>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</si>
  <si>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</si>
  <si>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</si>
  <si>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</si>
  <si>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</si>
  <si>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</si>
  <si>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</si>
  <si>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</si>
  <si>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</si>
  <si>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</si>
  <si>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</si>
  <si>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</si>
  <si>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</si>
  <si>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</si>
  <si>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</si>
  <si>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</si>
  <si>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</si>
  <si>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</si>
  <si>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</si>
  <si>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</si>
  <si>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</si>
  <si>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</si>
  <si>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</si>
  <si>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</si>
  <si>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</si>
  <si>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</si>
  <si>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</si>
  <si>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</si>
  <si>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</si>
  <si>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</si>
  <si>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</si>
  <si>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</si>
  <si>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</si>
  <si>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</si>
  <si>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</si>
  <si>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</si>
  <si>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</si>
  <si>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</si>
  <si>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</si>
  <si>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</si>
  <si>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</si>
  <si>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</si>
  <si>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</si>
  <si>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</si>
  <si>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</si>
  <si>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</si>
  <si>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</si>
  <si>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</si>
  <si>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</si>
  <si>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</si>
  <si>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</si>
  <si>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</si>
  <si>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</si>
  <si>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</si>
  <si>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</si>
  <si>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</si>
  <si>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</si>
  <si>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</si>
  <si>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</si>
  <si>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</si>
  <si>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</si>
  <si>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</si>
  <si>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</si>
  <si>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</si>
  <si>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</si>
  <si>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</si>
  <si>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</si>
  <si>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</si>
  <si>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</si>
  <si>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</si>
  <si>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</si>
  <si>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</si>
  <si>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</si>
  <si>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</si>
  <si>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</si>
  <si>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</si>
  <si>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</si>
  <si>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</si>
  <si>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</si>
  <si>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</si>
  <si>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</si>
  <si>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</si>
  <si>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</si>
  <si>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</si>
  <si>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</si>
  <si>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</si>
  <si>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</si>
  <si>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</si>
  <si>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</si>
  <si>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</si>
  <si>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</si>
  <si>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</si>
  <si>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</si>
  <si>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</si>
  <si>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</si>
  <si>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</si>
  <si>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</si>
  <si>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</si>
  <si>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</si>
  <si>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</si>
  <si>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</si>
  <si>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</si>
  <si>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</si>
  <si>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</si>
  <si>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</si>
  <si>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</si>
  <si>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</si>
  <si>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</si>
  <si>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</si>
  <si>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</si>
  <si>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</si>
  <si>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</si>
  <si>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</si>
  <si>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</si>
  <si>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</si>
  <si>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</si>
  <si>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</si>
  <si>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</si>
  <si>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</si>
  <si>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</si>
  <si>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</si>
  <si>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</si>
  <si>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</si>
  <si>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</si>
  <si>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</si>
  <si>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</si>
  <si>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</si>
  <si>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</si>
  <si>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</si>
  <si>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</si>
  <si>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</si>
  <si>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</si>
  <si>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</si>
  <si>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</si>
  <si>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</si>
  <si>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</si>
  <si>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</si>
  <si>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</si>
  <si>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</si>
  <si>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</si>
  <si>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</si>
  <si>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</si>
  <si>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</si>
  <si>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</si>
  <si>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</si>
  <si>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</si>
  <si>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</si>
  <si>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</si>
  <si>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</si>
  <si>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</si>
  <si>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</si>
  <si>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</si>
  <si>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</si>
  <si>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</si>
  <si>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</si>
  <si>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</si>
  <si>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</si>
  <si>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</si>
  <si>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</si>
  <si>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</si>
  <si>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</si>
  <si>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</si>
  <si>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</si>
  <si>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</si>
  <si>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</si>
  <si>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</si>
  <si>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</si>
  <si>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</si>
  <si>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</si>
  <si>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</si>
  <si>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</si>
  <si>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</si>
  <si>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</si>
  <si>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</si>
  <si>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</si>
  <si>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</si>
  <si>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</si>
  <si>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</si>
  <si>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</si>
  <si>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</si>
  <si>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</si>
  <si>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</si>
  <si>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</si>
  <si>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</si>
  <si>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</si>
  <si>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</si>
  <si>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</si>
  <si>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</si>
  <si>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</si>
  <si>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</si>
  <si>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</si>
  <si>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</si>
  <si>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</si>
  <si>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</si>
  <si>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</si>
  <si>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</si>
  <si>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</si>
  <si>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</si>
  <si>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</si>
  <si>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</si>
  <si>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</si>
  <si>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</si>
  <si>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</si>
  <si>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</si>
  <si>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</si>
  <si>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</si>
  <si>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</si>
  <si>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</si>
  <si>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</si>
  <si>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</si>
  <si>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</si>
  <si>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</si>
  <si>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</si>
  <si>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</si>
  <si>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</si>
  <si>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</si>
  <si>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</si>
  <si>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</si>
  <si>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</si>
  <si>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</si>
  <si>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</si>
  <si>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</si>
  <si>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</si>
  <si>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</si>
  <si>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</si>
  <si>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</si>
  <si>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</si>
  <si>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</si>
  <si>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</si>
  <si>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</si>
  <si>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</si>
  <si>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</si>
  <si>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</si>
  <si>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</si>
  <si>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</si>
  <si>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</si>
  <si>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</si>
  <si>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</si>
  <si>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</si>
  <si>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</si>
  <si>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</si>
  <si>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</si>
  <si>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</si>
  <si>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</si>
  <si>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</si>
  <si>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</si>
  <si>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</si>
  <si>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</si>
  <si>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</si>
  <si>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</si>
  <si>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</si>
  <si>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</si>
  <si>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</si>
  <si>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</si>
  <si>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</si>
  <si>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</si>
  <si>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</si>
  <si>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</si>
  <si>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</si>
  <si>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</si>
  <si>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</si>
  <si>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</si>
  <si>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</si>
  <si>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</si>
  <si>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</si>
  <si>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</si>
  <si>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</si>
  <si>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</si>
  <si>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</si>
  <si>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</si>
  <si>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</si>
  <si>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</si>
  <si>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</si>
  <si>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</si>
  <si>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</si>
  <si>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</si>
  <si>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</si>
  <si>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</si>
  <si>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</si>
  <si>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</si>
  <si>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</si>
  <si>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</si>
  <si>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</si>
  <si>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</si>
  <si>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</si>
  <si>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</si>
  <si>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</si>
  <si>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</si>
  <si>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</si>
  <si>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</si>
  <si>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</si>
  <si>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</si>
  <si>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</si>
  <si>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</si>
  <si>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</si>
  <si>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</si>
  <si>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</si>
  <si>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</si>
  <si>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</si>
  <si>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</si>
  <si>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</si>
  <si>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</si>
  <si>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</si>
  <si>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</si>
  <si>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</si>
  <si>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</si>
  <si>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</si>
  <si>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</si>
  <si>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</si>
  <si>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</si>
  <si>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</si>
  <si>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</si>
  <si>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</si>
  <si>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</si>
  <si>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</si>
  <si>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</si>
  <si>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</si>
  <si>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</si>
  <si>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</si>
  <si>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</si>
  <si>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</si>
  <si>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</si>
  <si>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</si>
  <si>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</si>
  <si>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</si>
  <si>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</si>
  <si>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</si>
  <si>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</si>
  <si>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</si>
  <si>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</si>
  <si>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</si>
  <si>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</si>
  <si>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</si>
  <si>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</si>
  <si>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</si>
  <si>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</si>
  <si>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</si>
  <si>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</si>
  <si>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</si>
  <si>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</si>
  <si>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</si>
  <si>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</si>
  <si>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</si>
  <si>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</si>
  <si>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</si>
  <si>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</si>
  <si>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</si>
  <si>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</si>
  <si>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</si>
  <si>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</si>
  <si>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</si>
  <si>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</si>
  <si>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</si>
  <si>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</si>
  <si>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</si>
  <si>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</si>
  <si>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</si>
  <si>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</si>
  <si>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</si>
  <si>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</si>
  <si>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</si>
  <si>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</si>
  <si>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</si>
  <si>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</si>
  <si>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</si>
  <si>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</si>
  <si>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</si>
  <si>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</si>
  <si>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</si>
  <si>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</si>
  <si>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</si>
  <si>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</si>
  <si>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</si>
  <si>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</si>
  <si>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</si>
  <si>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</si>
  <si>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</si>
  <si>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</si>
  <si>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</si>
  <si>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</si>
  <si>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</si>
  <si>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</si>
  <si>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</si>
  <si>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</si>
  <si>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</si>
  <si>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</si>
  <si>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</si>
  <si>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</si>
  <si>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</si>
  <si>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</si>
  <si>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</si>
  <si>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</si>
  <si>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</si>
  <si>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</si>
  <si>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</si>
  <si>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</si>
  <si>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</si>
  <si>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</si>
  <si>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</si>
  <si>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</si>
  <si>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</si>
  <si>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</si>
  <si>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</si>
  <si>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</si>
  <si>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</si>
  <si>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</si>
  <si>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</si>
  <si>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</si>
  <si>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</si>
  <si>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</si>
  <si>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</si>
  <si>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</si>
  <si>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</si>
  <si>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</si>
  <si>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</si>
  <si>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</si>
  <si>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</si>
  <si>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</si>
  <si>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</si>
  <si>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</si>
  <si>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</si>
  <si>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</si>
  <si>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</si>
  <si>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</si>
  <si>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</si>
  <si>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</si>
  <si>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</si>
  <si>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</si>
  <si>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</si>
  <si>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</si>
  <si>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</si>
  <si>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</si>
  <si>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</si>
  <si>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</si>
  <si>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</si>
  <si>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</si>
  <si>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</si>
  <si>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</si>
  <si>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</si>
  <si>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</si>
  <si>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</si>
  <si>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</si>
  <si>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</si>
  <si>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</si>
  <si>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</si>
  <si>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</si>
  <si>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</si>
  <si>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</si>
  <si>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</si>
  <si>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</si>
  <si>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</si>
  <si>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</si>
  <si>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</si>
  <si>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</si>
  <si>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</si>
  <si>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</si>
  <si>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</si>
  <si>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</si>
  <si>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</si>
  <si>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</si>
  <si>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</si>
  <si>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</si>
  <si>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</si>
  <si>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</si>
  <si>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</si>
  <si>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</si>
  <si>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</si>
  <si>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</si>
  <si>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</si>
  <si>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</si>
  <si>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</si>
  <si>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</si>
  <si>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</si>
  <si>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</si>
  <si>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</si>
  <si>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</si>
  <si>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</si>
  <si>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</si>
  <si>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</si>
  <si>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</si>
  <si>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</si>
  <si>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</si>
  <si>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</si>
  <si>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</si>
  <si>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</si>
  <si>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</si>
  <si>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</si>
  <si>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</si>
  <si>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</si>
  <si>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</si>
  <si>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</si>
  <si>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</si>
  <si>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</si>
  <si>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</si>
  <si>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</si>
  <si>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</si>
  <si>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</si>
  <si>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</si>
  <si>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</si>
  <si>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</si>
  <si>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</si>
  <si>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</si>
  <si>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</si>
  <si>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</si>
  <si>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</si>
  <si>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</si>
  <si>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</si>
  <si>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</si>
  <si>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</si>
  <si>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</si>
  <si>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</si>
  <si>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</si>
  <si>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</si>
  <si>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</si>
  <si>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</si>
  <si>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</si>
  <si>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</si>
  <si>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</si>
  <si>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</si>
  <si>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</si>
  <si>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</si>
  <si>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</si>
  <si>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</si>
  <si>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</si>
  <si>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</si>
  <si>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</si>
  <si>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</si>
  <si>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</si>
  <si>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</si>
  <si>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</si>
  <si>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</si>
  <si>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</si>
  <si>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</si>
  <si>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</si>
  <si>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</si>
  <si>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</si>
  <si>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</si>
  <si>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</si>
  <si>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</si>
  <si>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</si>
  <si>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</si>
  <si>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</si>
  <si>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</si>
  <si>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</si>
  <si>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</si>
  <si>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</si>
  <si>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</si>
  <si>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</si>
  <si>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</si>
  <si>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</si>
  <si>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Elementos de instrução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</si>
  <si>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</si>
  <si>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</si>
  <si>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</si>
  <si>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</si>
  <si>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</si>
  <si>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</si>
  <si>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</si>
  <si>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</si>
  <si>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</si>
  <si>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</si>
  <si>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</si>
  <si>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</si>
  <si>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</si>
  <si>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</si>
  <si>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</si>
  <si>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</si>
  <si>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</si>
  <si>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</si>
  <si>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</si>
  <si>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</si>
  <si>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</si>
  <si>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</si>
  <si>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</si>
  <si>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</si>
  <si>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</si>
  <si>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</si>
  <si>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</si>
  <si>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</si>
  <si>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</si>
  <si>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</si>
  <si>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</si>
  <si>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</si>
  <si>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</si>
  <si>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</si>
  <si>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</si>
  <si>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</si>
  <si>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</si>
  <si>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</si>
  <si>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</si>
  <si>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</si>
  <si>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</si>
  <si>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</si>
  <si>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</si>
  <si>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</si>
  <si>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</si>
  <si>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</si>
  <si>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</si>
  <si>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</si>
  <si>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</si>
  <si>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</si>
  <si>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</si>
  <si>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</si>
  <si>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</si>
  <si>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</si>
  <si>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</si>
  <si>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</si>
  <si>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</si>
  <si>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</si>
  <si>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</si>
  <si>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</si>
  <si>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</si>
  <si>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</si>
  <si>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</si>
  <si>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</si>
  <si>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</si>
  <si>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</si>
  <si>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</si>
  <si>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</si>
  <si>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</si>
  <si>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</si>
  <si>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</si>
  <si>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</si>
  <si>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</si>
  <si>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</si>
  <si>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</si>
  <si>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</si>
  <si>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</si>
  <si>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</si>
  <si>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</si>
  <si>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</si>
  <si>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</si>
  <si>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</si>
  <si>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</si>
  <si>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</si>
  <si>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</si>
  <si>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</si>
  <si>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</si>
  <si>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</si>
  <si>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</si>
  <si>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</si>
  <si>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</si>
  <si>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</si>
  <si>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</si>
  <si>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</si>
  <si>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</si>
  <si>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</si>
  <si>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</si>
  <si>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</si>
  <si>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</si>
  <si>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</si>
  <si>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</si>
  <si>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</si>
  <si>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</si>
  <si>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</si>
  <si>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</si>
  <si>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</si>
  <si>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</si>
  <si>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</si>
  <si>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</si>
  <si>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</si>
  <si>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</si>
  <si>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</si>
  <si>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</si>
  <si>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</si>
  <si>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</si>
  <si>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</si>
  <si>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</si>
  <si>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</si>
  <si>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</si>
  <si>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</si>
  <si>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</si>
  <si>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</si>
  <si>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</si>
  <si>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</si>
  <si>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</si>
  <si>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</si>
  <si>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</si>
  <si>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</si>
  <si>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</si>
  <si>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</si>
  <si>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</si>
  <si>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</si>
  <si>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</si>
  <si>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</si>
  <si>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</si>
  <si>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</si>
  <si>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</si>
  <si>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</si>
  <si>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</si>
  <si>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</si>
  <si>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</si>
  <si>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</si>
  <si>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</si>
  <si>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</si>
  <si>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</si>
  <si>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</si>
  <si>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</si>
  <si>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</si>
  <si>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</si>
  <si>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</si>
  <si>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</si>
  <si>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</si>
  <si>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</si>
  <si>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</si>
  <si>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</si>
  <si>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</si>
  <si>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</si>
  <si>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</si>
  <si>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</si>
  <si>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</si>
  <si>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</si>
  <si>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</si>
  <si>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</si>
  <si>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</si>
  <si>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</si>
  <si>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</si>
  <si>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</si>
  <si>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</si>
  <si>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</si>
  <si>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</si>
  <si>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</si>
  <si>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</si>
  <si>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</si>
  <si>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</si>
  <si>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</si>
  <si>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</si>
  <si>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</si>
  <si>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</si>
  <si>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</si>
  <si>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</si>
  <si>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</si>
  <si>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</si>
  <si>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</si>
  <si>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</si>
  <si>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</si>
  <si>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</si>
  <si>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</si>
  <si>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</si>
  <si>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</si>
  <si>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</si>
  <si>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</si>
  <si>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</si>
  <si>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</si>
  <si>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</si>
  <si>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</si>
  <si>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</si>
  <si>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</si>
  <si>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</si>
  <si>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</si>
  <si>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</si>
  <si>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</si>
  <si>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</si>
  <si>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</si>
  <si>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</si>
  <si>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</si>
  <si>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</si>
  <si>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</si>
  <si>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</si>
  <si>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</si>
  <si>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</si>
  <si>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</si>
  <si>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</si>
  <si>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</si>
  <si>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</si>
  <si>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</si>
  <si>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</si>
  <si>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</si>
  <si>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</si>
  <si>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</si>
  <si>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</si>
  <si>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</si>
  <si>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</si>
  <si>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</si>
  <si>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</si>
  <si>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</si>
  <si>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</si>
  <si>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</si>
  <si>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</si>
  <si>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</si>
  <si>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</si>
  <si>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</si>
  <si>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</si>
  <si>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</si>
  <si>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</si>
  <si>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</si>
  <si>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</si>
  <si>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</si>
  <si>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</si>
  <si>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</si>
  <si>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</si>
  <si>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</si>
  <si>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</si>
  <si>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</si>
  <si>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</si>
  <si>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</si>
  <si>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</si>
  <si>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</si>
  <si>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</si>
  <si>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</si>
  <si>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</si>
  <si>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</si>
  <si>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</si>
  <si>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</si>
  <si>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</si>
  <si>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</si>
  <si>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</si>
  <si>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</si>
  <si>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</si>
  <si>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</si>
  <si>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</si>
  <si>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</si>
  <si>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</si>
  <si>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</si>
  <si>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</si>
  <si>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</si>
  <si>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</si>
  <si>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</si>
  <si>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</si>
  <si>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</si>
  <si>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</si>
  <si>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</si>
  <si>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</si>
  <si>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</si>
  <si>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</si>
  <si>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</si>
  <si>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</si>
  <si>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</si>
  <si>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</si>
  <si>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</si>
  <si>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</si>
  <si>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</si>
  <si>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</si>
  <si>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</si>
  <si>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</si>
  <si>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</si>
  <si>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</si>
  <si>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</si>
  <si>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</si>
  <si>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</si>
  <si>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</si>
  <si>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</si>
  <si>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</si>
  <si>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</si>
  <si>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</si>
  <si>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</si>
  <si>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</si>
  <si>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</si>
  <si>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</si>
  <si>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</si>
  <si>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</si>
  <si>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</si>
  <si>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</si>
  <si>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</si>
  <si>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</si>
  <si>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</si>
  <si>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</si>
  <si>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</si>
  <si>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</si>
  <si>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</si>
  <si>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</si>
  <si>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</si>
  <si>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</si>
  <si>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</si>
  <si>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</si>
  <si>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</si>
  <si>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</si>
  <si>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</si>
  <si>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</si>
  <si>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</si>
  <si>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</si>
  <si>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</si>
  <si>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</si>
  <si>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</si>
  <si>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</si>
  <si>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</si>
  <si>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Preço de aquisição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</si>
  <si>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</si>
  <si>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</si>
  <si>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</si>
  <si>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</si>
  <si>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</si>
  <si>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</si>
  <si>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</si>
  <si>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</si>
  <si>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</si>
  <si>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</si>
  <si>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</si>
  <si>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</si>
  <si>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</si>
  <si>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</si>
  <si>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</si>
  <si>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</si>
  <si>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</si>
  <si>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</si>
  <si>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Fase</t>
  </si>
  <si>
    <t>Verificação pelo município</t>
  </si>
  <si>
    <t>Entregue e verificado pelo município</t>
  </si>
  <si>
    <t>Telefone</t>
  </si>
  <si>
    <t xml:space="preserve">Conclusão sobre os requisitos gerais de acesso ao PRR - </t>
  </si>
  <si>
    <t>5) Data efetiva ou prevista da escritura de compra e venda a partir de 2020-02-01?</t>
  </si>
  <si>
    <t>6) Confirmo que não existe cumulação dos apoios, conforme requisito 5 do Aviso?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</si>
</sst>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5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3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5" fillId="0" borderId="76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8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50" fillId="4" borderId="26" xfId="0" applyFont="1" applyFill="1" applyBorder="1" applyAlignment="1">
      <alignment horizontal="center"/>
    </xf>
    <xf numFmtId="0" fontId="149" fillId="4" borderId="26" xfId="0" applyFont="1" applyFill="1" applyBorder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9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8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9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8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9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8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0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8" fillId="6" borderId="84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8" fillId="25" borderId="0" xfId="0" applyFont="1" applyFill="1" applyBorder="1" applyAlignment="1">
      <alignment horizontal="center" wrapText="1"/>
    </xf>
    <xf numFmtId="0" fontId="148" fillId="0" borderId="0" xfId="0" applyFont="1" applyBorder="1" applyAlignment="1">
      <alignment horizontal="center" wrapText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133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29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0</xdr:row>
      <xdr:rowOff>38100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381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581025</xdr:colOff>
      <xdr:row>0</xdr:row>
      <xdr:rowOff>80645</xdr:rowOff>
    </xdr:from>
    <xdr:to>
      <xdr:col>8</xdr:col>
      <xdr:colOff>824345</xdr:colOff>
      <xdr:row>0</xdr:row>
      <xdr:rowOff>676275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485775</xdr:colOff>
      <xdr:row>0</xdr:row>
      <xdr:rowOff>104775</xdr:rowOff>
    </xdr:from>
    <xdr:to>
      <xdr:col>6</xdr:col>
      <xdr:colOff>760998</xdr:colOff>
      <xdr:row>2</xdr:row>
      <xdr:rowOff>35485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38" totalsRowShown="0" headerRowDxfId="296" dataDxfId="294" headerRowBorderDxfId="295" tableBorderDxfId="293" totalsRowBorderDxfId="292">
  <autoFilter ref="A6:H38"/>
  <tableColumns count="8">
    <tableColumn id="9" name="âmbito de aplicação" dataDxfId="291"/>
    <tableColumn id="8" name="N.º" dataDxfId="290"/>
    <tableColumn id="7" name="REQUISITOS LEGAIS" dataDxfId="289"/>
    <tableColumn id="1" name="ENQUADRAMENTO LEGAL" dataDxfId="288"/>
    <tableColumn id="2" name="Verificação pelo município dos requisitos nos termos do número 3.3.2" dataDxfId="287"/>
    <tableColumn id="6" name="Fase em que é obrigatória a apresentação dos elementos." dataDxfId="286"/>
    <tableColumn id="11" name="Fundamentação" dataDxfId="285"/>
    <tableColumn id="3" name="OBSERVAÇÕES" dataDxfId="284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1:F45" totalsRowShown="0" headerRowDxfId="283" tableBorderDxfId="282">
  <autoFilter ref="F41:F45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2:E45" totalsRowShown="0" headerRowDxfId="281" dataDxfId="280">
  <autoFilter ref="E42:E45"/>
  <tableColumns count="1">
    <tableColumn id="1" name="Verificação pelo município" dataDxfId="27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5" dataDxfId="273" totalsRowDxfId="271" headerRowBorderDxfId="274" tableBorderDxfId="272">
  <autoFilter ref="A5:I155"/>
  <tableColumns count="9">
    <tableColumn id="10" name="Identificação prédio ou fração (conforme propriedade horizontal ou designação que permita a identificação)" totalsRowFunction="custom" dataDxfId="270" totalsRowDxfId="269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68" totalsRowDxfId="267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66" totalsRowDxfId="265"/>
    <tableColumn id="18" name="Código Postal" dataDxfId="264" totalsRowDxfId="263"/>
    <tableColumn id="3" name="Código da freguesia" dataDxfId="262" totalsRowDxfId="261"/>
    <tableColumn id="4" name="Artigo Matricial conforme caderneta predial" dataDxfId="260" totalsRowDxfId="259"/>
    <tableColumn id="5" name="Descrição Conservatória do Registo Predial" dataDxfId="258" totalsRowDxfId="257"/>
    <tableColumn id="6" name="Tipologia" dataDxfId="256" totalsRowDxfId="255"/>
    <tableColumn id="2" name="Tipo de contrato" dataDxfId="254" totalsRowDxfId="25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G157" totalsRowShown="0" headerRowDxfId="251" dataDxfId="250" totalsRowDxfId="248" tableBorderDxfId="249">
  <autoFilter ref="A7:G157"/>
  <tableColumns count="7">
    <tableColumn id="10" name="Identificação prédio ou fração (conforme propriedade horizontal ou desginação que permita a identificação)" dataDxfId="247" totalsRowDxfId="246">
      <calculatedColumnFormula>+'Anexo II'!A6</calculatedColumnFormula>
    </tableColumn>
    <tableColumn id="22" name="Área bruta privativa (m²)" dataDxfId="245" totalsRowDxfId="244"/>
    <tableColumn id="5" name="Preço de aquisição" dataDxfId="243" totalsRowDxfId="242"/>
    <tableColumn id="6" name="Publicitação" dataDxfId="241" totalsRowDxfId="240"/>
    <tableColumn id="7" name="Registos" dataDxfId="239" totalsRowDxfId="238"/>
    <tableColumn id="12" name="Atos Notariais" dataDxfId="237" totalsRowDxfId="236"/>
    <tableColumn id="19" name="Total" dataDxfId="235" totalsRowDxfId="234">
      <calculatedColumnFormula>SUM(Table183[[#This Row],[Preço de aquisição]:[Registos]])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3"/>
  <sheetViews>
    <sheetView showGridLines="0" tabSelected="1" view="pageBreakPreview" zoomScaleSheetLayoutView="100" workbookViewId="0">
      <selection activeCell="T17" sqref="T17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14" t="s">
        <v>2362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85"/>
    </row>
    <row r="5" spans="2:18" ht="15.75">
      <c r="B5" s="515" t="s">
        <v>2363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20" t="s">
        <v>152</v>
      </c>
      <c r="F7" s="520"/>
      <c r="G7" s="520"/>
      <c r="H7" s="520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2436</v>
      </c>
      <c r="E9" s="516" t="s">
        <v>2437</v>
      </c>
      <c r="F9" s="516"/>
      <c r="G9" s="516"/>
      <c r="H9" s="516"/>
      <c r="I9" s="66"/>
      <c r="J9" s="67" t="s">
        <v>1894</v>
      </c>
      <c r="K9" s="434"/>
      <c r="L9" s="71"/>
      <c r="M9" s="67" t="s">
        <v>2565</v>
      </c>
      <c r="N9" s="434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09" t="s">
        <v>1790</v>
      </c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17"/>
      <c r="E15" s="517"/>
      <c r="F15" s="517"/>
      <c r="G15" s="517"/>
      <c r="H15" s="517"/>
      <c r="I15" s="517"/>
      <c r="J15" s="517"/>
      <c r="K15" s="517"/>
      <c r="L15" s="67" t="s">
        <v>1941</v>
      </c>
      <c r="M15" s="518"/>
      <c r="N15" s="518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19" t="s">
        <v>1939</v>
      </c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10"/>
      <c r="E19" s="510"/>
      <c r="F19" s="510"/>
      <c r="G19" s="510"/>
      <c r="H19" s="510"/>
      <c r="I19" s="510"/>
      <c r="J19" s="510"/>
      <c r="K19" s="510"/>
      <c r="L19" s="89"/>
      <c r="M19" s="354" t="s">
        <v>2200</v>
      </c>
      <c r="N19" s="434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11"/>
      <c r="E21" s="511"/>
      <c r="F21" s="511"/>
      <c r="G21" s="511"/>
      <c r="H21" s="511"/>
      <c r="I21" s="511"/>
      <c r="J21" s="511"/>
      <c r="K21" s="511"/>
      <c r="L21" s="89"/>
      <c r="M21" s="354" t="s">
        <v>1943</v>
      </c>
      <c r="N21" s="435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12" t="e">
        <f>CONCATENATE(VLOOKUP(D19,SH!G2:K8,5,FALSE)," de ",N21," fogos - ",D21)</f>
        <v>#N/A</v>
      </c>
      <c r="E23" s="512"/>
      <c r="F23" s="512"/>
      <c r="G23" s="512"/>
      <c r="H23" s="512"/>
      <c r="I23" s="512"/>
      <c r="J23" s="512"/>
      <c r="K23" s="512"/>
      <c r="L23" s="512"/>
      <c r="M23" s="512"/>
      <c r="N23" s="512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2440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21" t="s">
        <v>2438</v>
      </c>
      <c r="E27" s="521"/>
      <c r="F27" s="521"/>
      <c r="G27" s="521"/>
      <c r="H27" s="521"/>
      <c r="I27" s="521"/>
      <c r="J27" s="521"/>
      <c r="K27" s="521"/>
      <c r="L27" s="521"/>
      <c r="M27" s="68"/>
      <c r="N27" s="436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21" t="s">
        <v>2405</v>
      </c>
      <c r="E29" s="521"/>
      <c r="F29" s="521"/>
      <c r="G29" s="521"/>
      <c r="H29" s="521"/>
      <c r="I29" s="521"/>
      <c r="J29" s="521"/>
      <c r="K29" s="521"/>
      <c r="L29" s="521"/>
      <c r="M29" s="68"/>
      <c r="N29" s="436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21" t="s">
        <v>2406</v>
      </c>
      <c r="E31" s="521"/>
      <c r="F31" s="521"/>
      <c r="G31" s="521"/>
      <c r="H31" s="521"/>
      <c r="I31" s="521"/>
      <c r="J31" s="521"/>
      <c r="K31" s="521"/>
      <c r="L31" s="521"/>
      <c r="M31" s="68"/>
      <c r="N31" s="436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21" t="s">
        <v>2431</v>
      </c>
      <c r="E33" s="521"/>
      <c r="F33" s="521"/>
      <c r="G33" s="521"/>
      <c r="H33" s="521"/>
      <c r="I33" s="521"/>
      <c r="J33" s="521"/>
      <c r="K33" s="521"/>
      <c r="L33" s="521"/>
      <c r="M33" s="68"/>
      <c r="N33" s="436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21" t="s">
        <v>2567</v>
      </c>
      <c r="E35" s="521"/>
      <c r="F35" s="521"/>
      <c r="G35" s="521"/>
      <c r="H35" s="521"/>
      <c r="I35" s="521"/>
      <c r="J35" s="521"/>
      <c r="K35" s="521"/>
      <c r="L35" s="521"/>
      <c r="M35" s="68"/>
      <c r="N35" s="436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8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21" t="s">
        <v>2568</v>
      </c>
      <c r="E38" s="521"/>
      <c r="F38" s="521"/>
      <c r="G38" s="521"/>
      <c r="H38" s="521"/>
      <c r="I38" s="521"/>
      <c r="J38" s="521"/>
      <c r="K38" s="521"/>
      <c r="L38" s="521"/>
      <c r="M38" s="68"/>
      <c r="N38" s="436"/>
    </row>
    <row r="39" spans="2:15" s="73" customFormat="1" ht="8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523" t="s">
        <v>2566</v>
      </c>
      <c r="E40" s="523"/>
      <c r="F40" s="523"/>
      <c r="G40" s="523"/>
      <c r="H40" s="523"/>
      <c r="I40" s="523"/>
      <c r="J40" s="523"/>
      <c r="K40" s="522" t="str">
        <f>IF(O40=8,"Prossiga com a candidatura","Não cumpre os requisitos")</f>
        <v>Não cumpre os requisitos</v>
      </c>
      <c r="L40" s="522"/>
      <c r="M40" s="522"/>
      <c r="N40" s="522"/>
      <c r="O40" s="83">
        <f>COUNTIF(N27:N38,"Sim")</f>
        <v>0</v>
      </c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2217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21" t="s">
        <v>2541</v>
      </c>
      <c r="E44" s="521"/>
      <c r="F44" s="521"/>
      <c r="G44" s="521"/>
      <c r="H44" s="521"/>
      <c r="I44" s="521"/>
      <c r="J44" s="521"/>
      <c r="K44" s="521"/>
      <c r="L44" s="521"/>
      <c r="M44" s="521"/>
      <c r="N44" s="521"/>
    </row>
    <row r="45" spans="2:15" s="83" customFormat="1">
      <c r="B45" s="85"/>
      <c r="C45" s="185"/>
      <c r="D45" s="521" t="s">
        <v>2535</v>
      </c>
      <c r="E45" s="521"/>
      <c r="F45" s="521"/>
      <c r="G45" s="521"/>
      <c r="H45" s="521"/>
      <c r="I45" s="521"/>
      <c r="J45" s="521"/>
      <c r="K45" s="521"/>
      <c r="L45" s="521"/>
      <c r="M45" s="521"/>
      <c r="N45" s="521"/>
    </row>
    <row r="46" spans="2:15" s="83" customFormat="1">
      <c r="B46" s="85"/>
      <c r="C46" s="185"/>
      <c r="D46" s="521" t="s">
        <v>2542</v>
      </c>
      <c r="E46" s="521"/>
      <c r="F46" s="521"/>
      <c r="G46" s="521"/>
      <c r="H46" s="521"/>
      <c r="I46" s="521"/>
      <c r="J46" s="521"/>
      <c r="K46" s="521"/>
      <c r="L46" s="521"/>
      <c r="M46" s="521"/>
      <c r="N46" s="521"/>
    </row>
    <row r="47" spans="2:15" s="83" customFormat="1">
      <c r="B47" s="85"/>
      <c r="C47" s="185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</row>
    <row r="48" spans="2:15" s="83" customFormat="1">
      <c r="B48" s="85"/>
      <c r="C48" s="185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2418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8.2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24" t="s">
        <v>2534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</row>
    <row r="53" spans="2:16" s="68" customFormat="1" ht="167.25" customHeight="1">
      <c r="B53" s="525" t="s">
        <v>2417</v>
      </c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426"/>
      <c r="P53" s="426"/>
    </row>
  </sheetData>
  <mergeCells count="27">
    <mergeCell ref="D48:N48"/>
    <mergeCell ref="B52:N52"/>
    <mergeCell ref="B53:N53"/>
    <mergeCell ref="D35:L35"/>
    <mergeCell ref="D46:N46"/>
    <mergeCell ref="D47:N47"/>
    <mergeCell ref="D27:L27"/>
    <mergeCell ref="D29:L29"/>
    <mergeCell ref="D31:L31"/>
    <mergeCell ref="D33:L33"/>
    <mergeCell ref="D45:N45"/>
    <mergeCell ref="D38:L38"/>
    <mergeCell ref="K40:N40"/>
    <mergeCell ref="D44:N44"/>
    <mergeCell ref="D40:J40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0:N40">
    <cfRule type="containsText" dxfId="297" priority="1" operator="containsText" text="Não cumpre os requisitos">
      <formula>NOT(ISERROR(SEARCH("Não cumpre os requisitos",K40)))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48" t="e">
        <f>CONCATENATE("FINANCIAMENTO ao ",Formulário!D15," para ",Formulário!D23)</f>
        <v>#N/A</v>
      </c>
      <c r="C2" s="548"/>
      <c r="D2" s="548"/>
      <c r="E2" s="548"/>
      <c r="F2" s="548"/>
      <c r="G2" s="548"/>
      <c r="H2" s="548"/>
      <c r="I2" s="548"/>
      <c r="J2" s="326"/>
      <c r="K2" s="326"/>
      <c r="L2" s="326"/>
      <c r="M2" s="326"/>
      <c r="N2" s="326"/>
      <c r="O2" s="326"/>
    </row>
    <row r="3" spans="1:15">
      <c r="B3" s="547" t="s">
        <v>2198</v>
      </c>
      <c r="C3" s="547"/>
      <c r="D3" s="547"/>
      <c r="E3" s="547"/>
      <c r="F3" s="547"/>
      <c r="G3" s="547"/>
      <c r="H3" s="547"/>
      <c r="I3" s="547"/>
      <c r="K3" s="193"/>
    </row>
    <row r="4" spans="1:15" s="202" customFormat="1" ht="8.25"/>
    <row r="5" spans="1:15" ht="15.75">
      <c r="A5" s="336"/>
      <c r="B5" s="551" t="s">
        <v>2196</v>
      </c>
      <c r="C5" s="552"/>
      <c r="D5" s="549" t="s">
        <v>2195</v>
      </c>
      <c r="E5" s="549"/>
      <c r="F5" s="549"/>
      <c r="G5" s="549"/>
      <c r="H5" s="549"/>
      <c r="I5" s="550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48" t="e">
        <f>CONCATENATE("FINANCIAMENTO ao ",Formulário!D15," para ",Formulário!D23)</f>
        <v>#N/A</v>
      </c>
      <c r="C2" s="548"/>
      <c r="D2" s="548"/>
      <c r="E2" s="548"/>
      <c r="F2" s="548"/>
      <c r="G2" s="548"/>
      <c r="H2" s="548"/>
      <c r="I2" s="326"/>
      <c r="J2" s="326"/>
      <c r="K2" s="326"/>
      <c r="L2" s="326"/>
      <c r="M2" s="326"/>
      <c r="N2" s="326"/>
    </row>
    <row r="3" spans="1:14">
      <c r="B3" s="547" t="s">
        <v>2197</v>
      </c>
      <c r="C3" s="547"/>
      <c r="D3" s="547"/>
      <c r="E3" s="547"/>
      <c r="F3" s="547"/>
      <c r="G3" s="547"/>
      <c r="H3" s="547"/>
      <c r="J3" s="193"/>
    </row>
    <row r="4" spans="1:14" s="202" customFormat="1" ht="8.25"/>
    <row r="5" spans="1:14" ht="15.75">
      <c r="A5" s="336"/>
      <c r="B5" s="551" t="s">
        <v>2196</v>
      </c>
      <c r="C5" s="552"/>
      <c r="D5" s="553" t="s">
        <v>2199</v>
      </c>
      <c r="E5" s="554"/>
      <c r="F5" s="554"/>
      <c r="G5" s="554"/>
      <c r="H5" s="554"/>
      <c r="I5" s="555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48" t="e">
        <f>CONCATENATE("FINANCIAMENTO ao ",Formulário!D15," para ",Formulário!D23)</f>
        <v>#N/A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</row>
    <row r="3" spans="1:12">
      <c r="A3" s="556" t="s">
        <v>2182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57" t="s">
        <v>1874</v>
      </c>
      <c r="B2" s="557"/>
      <c r="C2" s="557"/>
    </row>
    <row r="3" spans="1:5" ht="18.75">
      <c r="A3" s="558" t="s">
        <v>1066</v>
      </c>
      <c r="B3" s="558"/>
      <c r="C3" s="558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63" t="s">
        <v>1965</v>
      </c>
      <c r="C1" s="563"/>
      <c r="D1" s="563"/>
      <c r="E1" s="563"/>
      <c r="F1" s="563"/>
      <c r="G1" s="563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64" t="s">
        <v>1968</v>
      </c>
      <c r="C5" s="566" t="s">
        <v>1969</v>
      </c>
      <c r="D5" s="568" t="s">
        <v>1970</v>
      </c>
      <c r="E5" s="569"/>
      <c r="F5" s="568" t="s">
        <v>1971</v>
      </c>
      <c r="G5" s="569"/>
      <c r="H5" s="205"/>
      <c r="I5" s="205"/>
    </row>
    <row r="6" spans="2:9" s="221" customFormat="1" ht="15">
      <c r="B6" s="565"/>
      <c r="C6" s="567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70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71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71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72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70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71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72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70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71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72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70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71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72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70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71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72"/>
    </row>
    <row r="23" spans="2:7" ht="15">
      <c r="B23" s="206"/>
      <c r="C23" s="243" t="s">
        <v>2000</v>
      </c>
      <c r="D23" s="559">
        <v>10</v>
      </c>
      <c r="E23" s="560"/>
      <c r="F23" s="561">
        <f>SUM(G7:G22)</f>
        <v>0</v>
      </c>
      <c r="G23" s="562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64" t="s">
        <v>2001</v>
      </c>
      <c r="C26" s="566" t="s">
        <v>2002</v>
      </c>
      <c r="D26" s="568" t="s">
        <v>1970</v>
      </c>
      <c r="E26" s="569"/>
      <c r="F26" s="573" t="s">
        <v>1971</v>
      </c>
      <c r="G26" s="574"/>
    </row>
    <row r="27" spans="2:7" ht="15">
      <c r="B27" s="565"/>
      <c r="C27" s="567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70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71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71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72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70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71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71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70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71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71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72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70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71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72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70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71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71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72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75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76"/>
      <c r="H47" s="240"/>
    </row>
    <row r="48" spans="2:8" ht="15">
      <c r="B48" s="206"/>
      <c r="C48" s="243" t="s">
        <v>2000</v>
      </c>
      <c r="D48" s="577">
        <v>10</v>
      </c>
      <c r="E48" s="578"/>
      <c r="F48" s="579">
        <f>SUM(G28:G47)</f>
        <v>0</v>
      </c>
      <c r="G48" s="580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64" t="s">
        <v>2029</v>
      </c>
      <c r="C51" s="566" t="s">
        <v>2030</v>
      </c>
      <c r="D51" s="568" t="s">
        <v>1970</v>
      </c>
      <c r="E51" s="569"/>
      <c r="F51" s="568" t="s">
        <v>1971</v>
      </c>
      <c r="G51" s="569"/>
      <c r="H51" s="240"/>
    </row>
    <row r="52" spans="2:8" ht="15">
      <c r="B52" s="565"/>
      <c r="C52" s="567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582">
        <f>SUM(G54:G66)</f>
        <v>0</v>
      </c>
      <c r="G53" s="583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75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76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70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71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72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70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71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72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75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76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70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71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72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82">
        <f>SUM(G68:G86)</f>
        <v>0</v>
      </c>
      <c r="G67" s="583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75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581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581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581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76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75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581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581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581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581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581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76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70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71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71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72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70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71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72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64" t="s">
        <v>2029</v>
      </c>
      <c r="C89" s="566" t="s">
        <v>2079</v>
      </c>
      <c r="D89" s="568" t="s">
        <v>1970</v>
      </c>
      <c r="E89" s="569"/>
      <c r="F89" s="568" t="s">
        <v>1971</v>
      </c>
      <c r="G89" s="569"/>
      <c r="H89" s="240"/>
    </row>
    <row r="90" spans="2:8" ht="15">
      <c r="B90" s="565"/>
      <c r="C90" s="567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582">
        <f>F92+F98+F109</f>
        <v>0</v>
      </c>
      <c r="G91" s="583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584">
        <f>G93</f>
        <v>0</v>
      </c>
      <c r="G92" s="585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71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71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71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71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72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86">
        <f>SUM(G99:G108)</f>
        <v>0</v>
      </c>
      <c r="G98" s="587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88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89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89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90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88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89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89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88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89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89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86">
        <f>SUM(G110:G120)</f>
        <v>0</v>
      </c>
      <c r="G109" s="587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88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89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89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590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88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89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89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90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88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89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90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64" t="s">
        <v>2029</v>
      </c>
      <c r="C123" s="566" t="s">
        <v>2079</v>
      </c>
      <c r="D123" s="568" t="s">
        <v>1970</v>
      </c>
      <c r="E123" s="569"/>
      <c r="F123" s="573" t="s">
        <v>1971</v>
      </c>
      <c r="G123" s="574"/>
    </row>
    <row r="124" spans="2:7" ht="15">
      <c r="B124" s="565"/>
      <c r="C124" s="567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582">
        <f>SUM(G126:G134)</f>
        <v>0</v>
      </c>
      <c r="G125" s="583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70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71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71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72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91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92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92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92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93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582">
        <f>SUM(G136:G150)</f>
        <v>0</v>
      </c>
      <c r="G135" s="583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70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71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71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72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75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76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91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92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92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92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93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70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71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71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72"/>
      <c r="H150" s="240"/>
      <c r="I150" s="240"/>
    </row>
    <row r="151" spans="2:9">
      <c r="B151" s="206"/>
      <c r="C151" s="243" t="s">
        <v>2000</v>
      </c>
      <c r="D151" s="596">
        <v>40</v>
      </c>
      <c r="E151" s="597"/>
      <c r="F151" s="598">
        <f>F125+F135+F109+F98+F92+F67+F53</f>
        <v>0</v>
      </c>
      <c r="G151" s="599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96">
        <v>60</v>
      </c>
      <c r="E153" s="597"/>
      <c r="F153" s="598">
        <f>F23+F48+F151</f>
        <v>0</v>
      </c>
      <c r="G153" s="599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94" t="s">
        <v>2151</v>
      </c>
      <c r="D155" s="594"/>
      <c r="E155" s="594"/>
      <c r="F155" s="594"/>
      <c r="G155" s="594"/>
      <c r="H155" s="205"/>
      <c r="I155" s="205"/>
    </row>
    <row r="156" spans="2:9">
      <c r="F156" s="221"/>
      <c r="H156" s="221"/>
      <c r="I156" s="221"/>
    </row>
    <row r="157" spans="2:9" ht="15" customHeight="1">
      <c r="B157" s="595" t="s">
        <v>2152</v>
      </c>
      <c r="C157" s="595"/>
      <c r="D157" s="595"/>
      <c r="E157" s="595"/>
      <c r="F157" s="595"/>
      <c r="G157" s="595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00" t="s">
        <v>2154</v>
      </c>
      <c r="C1" s="600"/>
      <c r="D1" s="600"/>
      <c r="E1" s="600"/>
      <c r="F1" s="600"/>
      <c r="G1" s="600"/>
      <c r="H1" s="600"/>
      <c r="I1" s="600"/>
      <c r="J1" s="600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01" t="s">
        <v>2156</v>
      </c>
      <c r="C5" s="602"/>
      <c r="D5" s="602"/>
      <c r="E5" s="602"/>
      <c r="F5" s="602"/>
      <c r="G5" s="603"/>
      <c r="H5" s="311">
        <v>0.5</v>
      </c>
      <c r="I5" s="214"/>
      <c r="J5" s="604">
        <f>IF(I5="ü",H5,0)+IF(I6="ü",H6,0)</f>
        <v>0</v>
      </c>
    </row>
    <row r="6" spans="2:10">
      <c r="B6" s="606" t="s">
        <v>2157</v>
      </c>
      <c r="C6" s="607"/>
      <c r="D6" s="607"/>
      <c r="E6" s="607"/>
      <c r="F6" s="607"/>
      <c r="G6" s="608"/>
      <c r="H6" s="311">
        <v>0.5</v>
      </c>
      <c r="I6" s="214"/>
      <c r="J6" s="605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06" t="s">
        <v>2159</v>
      </c>
      <c r="C10" s="607"/>
      <c r="D10" s="607"/>
      <c r="E10" s="607"/>
      <c r="F10" s="607"/>
      <c r="G10" s="608"/>
      <c r="H10" s="311">
        <v>1</v>
      </c>
      <c r="I10" s="214"/>
      <c r="J10" s="604" t="str">
        <f>IF(I10="ü",H10,IF(I11="ü",H11,""))</f>
        <v/>
      </c>
    </row>
    <row r="11" spans="2:10">
      <c r="B11" s="606" t="s">
        <v>2160</v>
      </c>
      <c r="C11" s="607"/>
      <c r="D11" s="607"/>
      <c r="E11" s="607"/>
      <c r="F11" s="607"/>
      <c r="G11" s="608"/>
      <c r="H11" s="311">
        <v>0.5</v>
      </c>
      <c r="I11" s="214"/>
      <c r="J11" s="609"/>
    </row>
    <row r="12" spans="2:10">
      <c r="B12" s="606" t="s">
        <v>2161</v>
      </c>
      <c r="C12" s="607"/>
      <c r="D12" s="607"/>
      <c r="E12" s="607"/>
      <c r="F12" s="607"/>
      <c r="G12" s="608"/>
      <c r="H12" s="311">
        <v>0</v>
      </c>
      <c r="I12" s="214"/>
      <c r="J12" s="605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06" t="s">
        <v>2163</v>
      </c>
      <c r="C16" s="607"/>
      <c r="D16" s="607"/>
      <c r="E16" s="607"/>
      <c r="F16" s="607"/>
      <c r="G16" s="608"/>
      <c r="H16" s="311">
        <v>1.5</v>
      </c>
      <c r="I16" s="214"/>
      <c r="J16" s="604" t="str">
        <f>IF(I16="ü",H16,IF(I17="ü",H17,IF(I18="ü",H18,"")))</f>
        <v/>
      </c>
    </row>
    <row r="17" spans="2:10">
      <c r="B17" s="606" t="s">
        <v>2164</v>
      </c>
      <c r="C17" s="607"/>
      <c r="D17" s="607"/>
      <c r="E17" s="607"/>
      <c r="F17" s="607"/>
      <c r="G17" s="608"/>
      <c r="H17" s="311">
        <v>1</v>
      </c>
      <c r="I17" s="214"/>
      <c r="J17" s="609"/>
    </row>
    <row r="18" spans="2:10">
      <c r="B18" s="606" t="s">
        <v>2165</v>
      </c>
      <c r="C18" s="607"/>
      <c r="D18" s="607"/>
      <c r="E18" s="607"/>
      <c r="F18" s="607"/>
      <c r="G18" s="608"/>
      <c r="H18" s="311">
        <v>0.5</v>
      </c>
      <c r="I18" s="214"/>
      <c r="J18" s="609"/>
    </row>
    <row r="19" spans="2:10">
      <c r="B19" s="606" t="s">
        <v>2166</v>
      </c>
      <c r="C19" s="607"/>
      <c r="D19" s="607"/>
      <c r="E19" s="607"/>
      <c r="F19" s="607"/>
      <c r="G19" s="608"/>
      <c r="H19" s="311">
        <v>0</v>
      </c>
      <c r="I19" s="214"/>
      <c r="J19" s="605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06" t="s">
        <v>2168</v>
      </c>
      <c r="C23" s="607"/>
      <c r="D23" s="607"/>
      <c r="E23" s="607"/>
      <c r="F23" s="607"/>
      <c r="G23" s="608"/>
      <c r="H23" s="311">
        <v>1</v>
      </c>
      <c r="I23" s="214"/>
      <c r="J23" s="604" t="str">
        <f>IF(I23="ü",H23,IF(I24="ü",H24,IF(I25="ü",H25,IF(I26="ü",H26,""))))</f>
        <v/>
      </c>
    </row>
    <row r="24" spans="2:10">
      <c r="B24" s="606" t="s">
        <v>2169</v>
      </c>
      <c r="C24" s="607"/>
      <c r="D24" s="607"/>
      <c r="E24" s="607"/>
      <c r="F24" s="607"/>
      <c r="G24" s="608"/>
      <c r="H24" s="311">
        <v>0</v>
      </c>
      <c r="I24" s="214"/>
      <c r="J24" s="609"/>
    </row>
    <row r="25" spans="2:10">
      <c r="B25" s="606" t="s">
        <v>2170</v>
      </c>
      <c r="C25" s="607"/>
      <c r="D25" s="607"/>
      <c r="E25" s="607"/>
      <c r="F25" s="607"/>
      <c r="G25" s="608"/>
      <c r="H25" s="311">
        <v>0.5</v>
      </c>
      <c r="I25" s="214"/>
      <c r="J25" s="609"/>
    </row>
    <row r="26" spans="2:10">
      <c r="B26" s="606" t="s">
        <v>2171</v>
      </c>
      <c r="C26" s="607"/>
      <c r="D26" s="607"/>
      <c r="E26" s="607"/>
      <c r="F26" s="607"/>
      <c r="G26" s="608"/>
      <c r="H26" s="311">
        <v>0.75</v>
      </c>
      <c r="I26" s="214"/>
      <c r="J26" s="605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06" t="s">
        <v>2173</v>
      </c>
      <c r="C30" s="607"/>
      <c r="D30" s="607"/>
      <c r="E30" s="607"/>
      <c r="F30" s="607"/>
      <c r="G30" s="608"/>
      <c r="H30" s="311">
        <v>1.5</v>
      </c>
      <c r="I30" s="214"/>
      <c r="J30" s="604" t="str">
        <f>IF(I30="ü",H30,IF(I31="ü",H31,IF(I32="ü",H32,"")))</f>
        <v/>
      </c>
    </row>
    <row r="31" spans="2:10">
      <c r="B31" s="606" t="s">
        <v>2174</v>
      </c>
      <c r="C31" s="607"/>
      <c r="D31" s="607"/>
      <c r="E31" s="607"/>
      <c r="F31" s="607"/>
      <c r="G31" s="608"/>
      <c r="H31" s="311">
        <v>1</v>
      </c>
      <c r="I31" s="214"/>
      <c r="J31" s="609"/>
    </row>
    <row r="32" spans="2:10">
      <c r="B32" s="606" t="s">
        <v>2175</v>
      </c>
      <c r="C32" s="607"/>
      <c r="D32" s="607"/>
      <c r="E32" s="607"/>
      <c r="F32" s="607"/>
      <c r="G32" s="608"/>
      <c r="H32" s="311">
        <v>0.5</v>
      </c>
      <c r="I32" s="214"/>
      <c r="J32" s="609"/>
    </row>
    <row r="33" spans="2:10">
      <c r="B33" s="606" t="s">
        <v>2176</v>
      </c>
      <c r="C33" s="607"/>
      <c r="D33" s="607"/>
      <c r="E33" s="607"/>
      <c r="F33" s="607"/>
      <c r="G33" s="608"/>
      <c r="H33" s="311">
        <v>0</v>
      </c>
      <c r="I33" s="214"/>
      <c r="J33" s="605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06" t="s">
        <v>2178</v>
      </c>
      <c r="C37" s="607"/>
      <c r="D37" s="607"/>
      <c r="E37" s="607"/>
      <c r="F37" s="607"/>
      <c r="G37" s="608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10" t="s">
        <v>2179</v>
      </c>
      <c r="C39" s="611"/>
      <c r="D39" s="611"/>
      <c r="E39" s="611"/>
      <c r="F39" s="611"/>
      <c r="G39" s="611"/>
      <c r="H39" s="612">
        <f>1+SUM(J5:J33)/100</f>
        <v>1</v>
      </c>
      <c r="I39" s="613"/>
      <c r="J39" s="614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15" t="s">
        <v>2180</v>
      </c>
      <c r="C43" s="615"/>
      <c r="D43" s="615"/>
      <c r="E43" s="615"/>
      <c r="F43" s="615"/>
      <c r="G43" s="615"/>
      <c r="H43" s="615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2413</v>
      </c>
      <c r="E1" s="2" t="s">
        <v>2407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4" t="s">
        <v>2408</v>
      </c>
      <c r="E3" s="425" t="s">
        <v>2415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4" t="s">
        <v>2409</v>
      </c>
      <c r="E4" s="425" t="s">
        <v>2415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4" t="s">
        <v>2410</v>
      </c>
      <c r="E5" s="425" t="s">
        <v>2416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4" t="s">
        <v>2411</v>
      </c>
      <c r="E6" s="425" t="s">
        <v>2416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4" t="s">
        <v>2412</v>
      </c>
      <c r="E7" s="425" t="s">
        <v>2416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4" t="s">
        <v>2414</v>
      </c>
      <c r="E8" s="425" t="s">
        <v>2416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2361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29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2439</v>
      </c>
      <c r="Z1" s="87" t="s">
        <v>2544</v>
      </c>
    </row>
    <row r="2" spans="1:26" ht="30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2528</v>
      </c>
      <c r="Z2" s="88" t="s">
        <v>2545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2529</v>
      </c>
      <c r="Z3" s="88" t="s">
        <v>2546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2547</v>
      </c>
    </row>
    <row r="5" spans="1:26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2548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16" t="s">
        <v>1074</v>
      </c>
      <c r="B6" s="616"/>
      <c r="C6" s="616" t="s">
        <v>1075</v>
      </c>
      <c r="D6" s="616"/>
      <c r="E6" s="45"/>
      <c r="F6" s="45"/>
      <c r="G6" s="45"/>
      <c r="H6" s="45"/>
    </row>
    <row r="7" spans="1:10" ht="15" customHeight="1">
      <c r="A7" s="616"/>
      <c r="B7" s="616"/>
      <c r="C7" s="617" t="s">
        <v>358</v>
      </c>
      <c r="D7" s="617"/>
      <c r="E7" s="45"/>
      <c r="F7" s="45"/>
      <c r="G7" s="45"/>
      <c r="H7" s="45"/>
    </row>
    <row r="8" spans="1:10" ht="15" customHeight="1">
      <c r="A8" s="616"/>
      <c r="B8" s="616"/>
      <c r="C8" s="617" t="s">
        <v>1896</v>
      </c>
      <c r="D8" s="617"/>
      <c r="E8" s="45"/>
      <c r="F8" s="45"/>
      <c r="G8" s="45"/>
      <c r="H8" s="45"/>
    </row>
    <row r="9" spans="1:10" ht="15" customHeight="1">
      <c r="A9" s="616"/>
      <c r="B9" s="616"/>
      <c r="C9" s="617" t="s">
        <v>1076</v>
      </c>
      <c r="D9" s="617"/>
      <c r="E9" s="45"/>
      <c r="F9" s="45"/>
      <c r="G9" s="45"/>
      <c r="H9" s="45"/>
    </row>
    <row r="10" spans="1:10">
      <c r="A10" s="616"/>
      <c r="B10" s="616"/>
      <c r="C10" s="617" t="s">
        <v>1077</v>
      </c>
      <c r="D10" s="617"/>
      <c r="E10" s="45"/>
      <c r="F10" s="45"/>
      <c r="G10" s="45"/>
      <c r="H10" s="45"/>
      <c r="I10" s="46"/>
      <c r="J10" s="46"/>
    </row>
    <row r="11" spans="1:10">
      <c r="A11" s="616"/>
      <c r="B11" s="616"/>
      <c r="C11" s="617" t="s">
        <v>1078</v>
      </c>
      <c r="D11" s="617"/>
      <c r="E11" s="47"/>
      <c r="F11" s="48"/>
      <c r="G11" s="47"/>
      <c r="H11" s="48"/>
      <c r="I11" s="46"/>
      <c r="J11" s="46"/>
    </row>
    <row r="12" spans="1:10">
      <c r="A12" s="620" t="s">
        <v>359</v>
      </c>
      <c r="B12" s="621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18" t="s">
        <v>17</v>
      </c>
      <c r="B13" s="619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20" t="s">
        <v>1</v>
      </c>
      <c r="B14" s="621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18" t="s">
        <v>67</v>
      </c>
      <c r="B15" s="619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20" t="s">
        <v>61</v>
      </c>
      <c r="B16" s="621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18" t="s">
        <v>94</v>
      </c>
      <c r="B17" s="619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20" t="s">
        <v>72</v>
      </c>
      <c r="B18" s="621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18" t="s">
        <v>71</v>
      </c>
      <c r="B19" s="619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20" t="s">
        <v>1079</v>
      </c>
      <c r="B20" s="621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18" t="s">
        <v>1082</v>
      </c>
      <c r="B21" s="619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20" t="s">
        <v>1084</v>
      </c>
      <c r="B22" s="621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18" t="s">
        <v>1086</v>
      </c>
      <c r="B23" s="619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20" t="s">
        <v>1088</v>
      </c>
      <c r="B24" s="621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18" t="s">
        <v>1090</v>
      </c>
      <c r="B25" s="619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20" t="s">
        <v>1092</v>
      </c>
      <c r="B26" s="621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18" t="s">
        <v>1094</v>
      </c>
      <c r="B27" s="619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20" t="s">
        <v>1096</v>
      </c>
      <c r="B28" s="621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18" t="s">
        <v>1098</v>
      </c>
      <c r="B29" s="619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20" t="s">
        <v>1104</v>
      </c>
      <c r="B30" s="621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18" t="s">
        <v>1106</v>
      </c>
      <c r="B31" s="619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20" t="s">
        <v>1108</v>
      </c>
      <c r="B32" s="621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18" t="s">
        <v>1110</v>
      </c>
      <c r="B33" s="619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20" t="s">
        <v>1100</v>
      </c>
      <c r="B34" s="621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18" t="s">
        <v>1102</v>
      </c>
      <c r="B35" s="619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20" t="s">
        <v>131</v>
      </c>
      <c r="B36" s="621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18" t="s">
        <v>131</v>
      </c>
      <c r="B37" s="619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20" t="s">
        <v>1113</v>
      </c>
      <c r="B38" s="621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18" t="s">
        <v>1115</v>
      </c>
      <c r="B39" s="619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20" t="s">
        <v>1117</v>
      </c>
      <c r="B40" s="621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18" t="s">
        <v>152</v>
      </c>
      <c r="B41" s="619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20" t="s">
        <v>1203</v>
      </c>
      <c r="B42" s="621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18" t="s">
        <v>1199</v>
      </c>
      <c r="B43" s="619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20" t="s">
        <v>1201</v>
      </c>
      <c r="B44" s="621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18" t="s">
        <v>1205</v>
      </c>
      <c r="B45" s="619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20" t="s">
        <v>1207</v>
      </c>
      <c r="B46" s="621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18" t="s">
        <v>1209</v>
      </c>
      <c r="B47" s="619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20" t="s">
        <v>1211</v>
      </c>
      <c r="B48" s="621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18" t="s">
        <v>178</v>
      </c>
      <c r="B49" s="619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20" t="s">
        <v>1213</v>
      </c>
      <c r="B50" s="621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18" t="s">
        <v>1227</v>
      </c>
      <c r="B51" s="619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20" t="s">
        <v>1229</v>
      </c>
      <c r="B52" s="621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18" t="s">
        <v>1215</v>
      </c>
      <c r="B53" s="619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20" t="s">
        <v>1217</v>
      </c>
      <c r="B54" s="621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18" t="s">
        <v>1219</v>
      </c>
      <c r="B55" s="619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20" t="s">
        <v>1231</v>
      </c>
      <c r="B56" s="621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18" t="s">
        <v>1225</v>
      </c>
      <c r="B57" s="619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20" t="s">
        <v>1221</v>
      </c>
      <c r="B58" s="621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18" t="s">
        <v>1223</v>
      </c>
      <c r="B59" s="619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20" t="s">
        <v>184</v>
      </c>
      <c r="B60" s="621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18" t="s">
        <v>1233</v>
      </c>
      <c r="B61" s="619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20" t="s">
        <v>1235</v>
      </c>
      <c r="B62" s="621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18" t="s">
        <v>1237</v>
      </c>
      <c r="B63" s="619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20" t="s">
        <v>1239</v>
      </c>
      <c r="B64" s="621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18" t="s">
        <v>220</v>
      </c>
      <c r="B65" s="619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20" t="s">
        <v>1161</v>
      </c>
      <c r="B66" s="621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18" t="s">
        <v>1163</v>
      </c>
      <c r="B67" s="619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20" t="s">
        <v>1165</v>
      </c>
      <c r="B68" s="621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18" t="s">
        <v>1167</v>
      </c>
      <c r="B69" s="619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20" t="s">
        <v>1169</v>
      </c>
      <c r="B70" s="621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18" t="s">
        <v>1171</v>
      </c>
      <c r="B71" s="619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20" t="s">
        <v>1173</v>
      </c>
      <c r="B72" s="621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18" t="s">
        <v>1175</v>
      </c>
      <c r="B73" s="619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20" t="s">
        <v>1179</v>
      </c>
      <c r="B74" s="621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18" t="s">
        <v>1181</v>
      </c>
      <c r="B75" s="619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20" t="s">
        <v>1183</v>
      </c>
      <c r="B76" s="621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18" t="s">
        <v>1177</v>
      </c>
      <c r="B77" s="619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20" t="s">
        <v>230</v>
      </c>
      <c r="B78" s="621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18" t="s">
        <v>1241</v>
      </c>
      <c r="B79" s="619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20" t="s">
        <v>1243</v>
      </c>
      <c r="B80" s="621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18" t="s">
        <v>1245</v>
      </c>
      <c r="B81" s="619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20" t="s">
        <v>1247</v>
      </c>
      <c r="B82" s="621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18" t="s">
        <v>1249</v>
      </c>
      <c r="B83" s="619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20" t="s">
        <v>1251</v>
      </c>
      <c r="B84" s="621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18" t="s">
        <v>1253</v>
      </c>
      <c r="B85" s="619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20" t="s">
        <v>1255</v>
      </c>
      <c r="B86" s="621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18" t="s">
        <v>1257</v>
      </c>
      <c r="B87" s="619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20" t="s">
        <v>1259</v>
      </c>
      <c r="B88" s="621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18" t="s">
        <v>1261</v>
      </c>
      <c r="B89" s="619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20" t="s">
        <v>230</v>
      </c>
      <c r="B90" s="621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18" t="s">
        <v>1263</v>
      </c>
      <c r="B91" s="619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20" t="s">
        <v>1265</v>
      </c>
      <c r="B92" s="621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18" t="s">
        <v>1267</v>
      </c>
      <c r="B93" s="619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20" t="s">
        <v>1269</v>
      </c>
      <c r="B94" s="621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18" t="s">
        <v>1271</v>
      </c>
      <c r="B95" s="619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20" t="s">
        <v>1273</v>
      </c>
      <c r="B96" s="621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18" t="s">
        <v>251</v>
      </c>
      <c r="B97" s="619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20" t="s">
        <v>1276</v>
      </c>
      <c r="B98" s="621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18" t="s">
        <v>1278</v>
      </c>
      <c r="B99" s="619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20" t="s">
        <v>1280</v>
      </c>
      <c r="B100" s="621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18" t="s">
        <v>1282</v>
      </c>
      <c r="B101" s="619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20" t="s">
        <v>1284</v>
      </c>
      <c r="B102" s="621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18" t="s">
        <v>1286</v>
      </c>
      <c r="B103" s="619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20" t="s">
        <v>1288</v>
      </c>
      <c r="B104" s="621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18" t="s">
        <v>256</v>
      </c>
      <c r="B105" s="619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20" t="s">
        <v>1290</v>
      </c>
      <c r="B106" s="621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18" t="s">
        <v>1292</v>
      </c>
      <c r="B107" s="619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20" t="s">
        <v>1294</v>
      </c>
      <c r="B108" s="621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18" t="s">
        <v>1296</v>
      </c>
      <c r="B109" s="619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20" t="s">
        <v>1302</v>
      </c>
      <c r="B110" s="621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18" t="s">
        <v>1300</v>
      </c>
      <c r="B111" s="619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20" t="s">
        <v>1298</v>
      </c>
      <c r="B112" s="621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18" t="s">
        <v>273</v>
      </c>
      <c r="B113" s="619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20" t="s">
        <v>1119</v>
      </c>
      <c r="B114" s="621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18" t="s">
        <v>1121</v>
      </c>
      <c r="B115" s="619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20" t="s">
        <v>1123</v>
      </c>
      <c r="B116" s="621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18" t="s">
        <v>1125</v>
      </c>
      <c r="B117" s="619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20" t="s">
        <v>1127</v>
      </c>
      <c r="B118" s="621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18" t="s">
        <v>1129</v>
      </c>
      <c r="B119" s="619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20" t="s">
        <v>1131</v>
      </c>
      <c r="B120" s="621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18" t="s">
        <v>1133</v>
      </c>
      <c r="B121" s="619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20" t="s">
        <v>1135</v>
      </c>
      <c r="B122" s="621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18" t="s">
        <v>1139</v>
      </c>
      <c r="B123" s="619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20" t="s">
        <v>1141</v>
      </c>
      <c r="B124" s="621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18" t="s">
        <v>1143</v>
      </c>
      <c r="B125" s="619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20" t="s">
        <v>1145</v>
      </c>
      <c r="B126" s="621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18" t="s">
        <v>1147</v>
      </c>
      <c r="B127" s="619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20" t="s">
        <v>1149</v>
      </c>
      <c r="B128" s="621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18" t="s">
        <v>1137</v>
      </c>
      <c r="B129" s="619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20" t="s">
        <v>1151</v>
      </c>
      <c r="B130" s="621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18" t="s">
        <v>1153</v>
      </c>
      <c r="B131" s="619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20" t="s">
        <v>1155</v>
      </c>
      <c r="B132" s="621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18" t="s">
        <v>1157</v>
      </c>
      <c r="B133" s="619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20" t="s">
        <v>1159</v>
      </c>
      <c r="B134" s="621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18" t="s">
        <v>278</v>
      </c>
      <c r="B135" s="619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20" t="s">
        <v>1304</v>
      </c>
      <c r="B136" s="621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18" t="s">
        <v>1306</v>
      </c>
      <c r="B137" s="619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20" t="s">
        <v>1308</v>
      </c>
      <c r="B138" s="621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18" t="s">
        <v>1310</v>
      </c>
      <c r="B139" s="619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20" t="s">
        <v>1318</v>
      </c>
      <c r="B140" s="621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18" t="s">
        <v>1312</v>
      </c>
      <c r="B141" s="619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20" t="s">
        <v>1314</v>
      </c>
      <c r="B142" s="621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18" t="s">
        <v>1316</v>
      </c>
      <c r="B143" s="619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20" t="s">
        <v>1322</v>
      </c>
      <c r="B144" s="621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18" t="s">
        <v>1326</v>
      </c>
      <c r="B145" s="619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20" t="s">
        <v>1328</v>
      </c>
      <c r="B146" s="621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18" t="s">
        <v>1330</v>
      </c>
      <c r="B147" s="619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20" t="s">
        <v>1324</v>
      </c>
      <c r="B148" s="621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18" t="s">
        <v>1320</v>
      </c>
      <c r="B149" s="619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20" t="s">
        <v>280</v>
      </c>
      <c r="B150" s="621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18" t="s">
        <v>280</v>
      </c>
      <c r="B151" s="619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20" t="s">
        <v>312</v>
      </c>
      <c r="B152" s="621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18" t="s">
        <v>1409</v>
      </c>
      <c r="B153" s="619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20" t="s">
        <v>1411</v>
      </c>
      <c r="B154" s="621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18" t="s">
        <v>1413</v>
      </c>
      <c r="B155" s="619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20" t="s">
        <v>1415</v>
      </c>
      <c r="B156" s="621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18" t="s">
        <v>1417</v>
      </c>
      <c r="B157" s="619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20" t="s">
        <v>314</v>
      </c>
      <c r="B158" s="621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18" t="s">
        <v>1186</v>
      </c>
      <c r="B159" s="619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20" t="s">
        <v>1190</v>
      </c>
      <c r="B160" s="621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18" t="s">
        <v>1351</v>
      </c>
      <c r="B161" s="619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20" t="s">
        <v>1193</v>
      </c>
      <c r="B162" s="621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18" t="s">
        <v>1195</v>
      </c>
      <c r="B163" s="619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20" t="s">
        <v>1188</v>
      </c>
      <c r="B164" s="621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18" t="s">
        <v>1197</v>
      </c>
      <c r="B165" s="619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20" t="s">
        <v>316</v>
      </c>
      <c r="B166" s="621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18" t="s">
        <v>1332</v>
      </c>
      <c r="B167" s="619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20" t="s">
        <v>1334</v>
      </c>
      <c r="B168" s="621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18" t="s">
        <v>1337</v>
      </c>
      <c r="B169" s="619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20" t="s">
        <v>316</v>
      </c>
      <c r="B170" s="621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18" t="s">
        <v>327</v>
      </c>
      <c r="B171" s="619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20" t="s">
        <v>1339</v>
      </c>
      <c r="B172" s="621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18" t="s">
        <v>1341</v>
      </c>
      <c r="B173" s="619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20" t="s">
        <v>1343</v>
      </c>
      <c r="B174" s="621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18" t="s">
        <v>1345</v>
      </c>
      <c r="B175" s="619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20" t="s">
        <v>1347</v>
      </c>
      <c r="B176" s="621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18" t="s">
        <v>1349</v>
      </c>
      <c r="B177" s="619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20" t="s">
        <v>1351</v>
      </c>
      <c r="B178" s="621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18" t="s">
        <v>1353</v>
      </c>
      <c r="B179" s="619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20" t="s">
        <v>1355</v>
      </c>
      <c r="B180" s="621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18" t="s">
        <v>1357</v>
      </c>
      <c r="B181" s="619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20" t="s">
        <v>1359</v>
      </c>
      <c r="B182" s="621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18" t="s">
        <v>1366</v>
      </c>
      <c r="B183" s="619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20" t="s">
        <v>1368</v>
      </c>
      <c r="B184" s="621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18" t="s">
        <v>1370</v>
      </c>
      <c r="B185" s="619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20" t="s">
        <v>1372</v>
      </c>
      <c r="B186" s="621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18" t="s">
        <v>1374</v>
      </c>
      <c r="B187" s="619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20" t="s">
        <v>1376</v>
      </c>
      <c r="B188" s="621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18" t="s">
        <v>1378</v>
      </c>
      <c r="B189" s="619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20" t="s">
        <v>1361</v>
      </c>
      <c r="B190" s="621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18" t="s">
        <v>327</v>
      </c>
      <c r="B191" s="619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20" t="s">
        <v>1364</v>
      </c>
      <c r="B192" s="621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18" t="s">
        <v>336</v>
      </c>
      <c r="B193" s="619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20" t="s">
        <v>1380</v>
      </c>
      <c r="B194" s="621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18" t="s">
        <v>1382</v>
      </c>
      <c r="B195" s="619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20" t="s">
        <v>1384</v>
      </c>
      <c r="B196" s="621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18" t="s">
        <v>1386</v>
      </c>
      <c r="B197" s="619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20" t="s">
        <v>176</v>
      </c>
      <c r="B198" s="621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18" t="s">
        <v>1389</v>
      </c>
      <c r="B199" s="619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20" t="s">
        <v>1391</v>
      </c>
      <c r="B200" s="621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18" t="s">
        <v>1395</v>
      </c>
      <c r="B201" s="619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20" t="s">
        <v>1397</v>
      </c>
      <c r="B202" s="621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18" t="s">
        <v>1399</v>
      </c>
      <c r="B203" s="619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20" t="s">
        <v>1401</v>
      </c>
      <c r="B204" s="621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18" t="s">
        <v>1403</v>
      </c>
      <c r="B205" s="619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20" t="s">
        <v>1405</v>
      </c>
      <c r="B206" s="621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18" t="s">
        <v>1407</v>
      </c>
      <c r="B207" s="619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20" t="s">
        <v>1393</v>
      </c>
      <c r="B208" s="621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18" t="s">
        <v>90</v>
      </c>
      <c r="B209" s="619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20" t="s">
        <v>59</v>
      </c>
      <c r="B210" s="621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18" t="s">
        <v>41</v>
      </c>
      <c r="B211" s="619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20" t="s">
        <v>40</v>
      </c>
      <c r="B212" s="621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18" t="s">
        <v>18</v>
      </c>
      <c r="B213" s="619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20" t="s">
        <v>34</v>
      </c>
      <c r="B214" s="621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18" t="s">
        <v>21</v>
      </c>
      <c r="B215" s="619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20" t="s">
        <v>69</v>
      </c>
      <c r="B216" s="621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18" t="s">
        <v>55</v>
      </c>
      <c r="B217" s="619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20" t="s">
        <v>23</v>
      </c>
      <c r="B218" s="621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18" t="s">
        <v>110</v>
      </c>
      <c r="B219" s="619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20" t="s">
        <v>19</v>
      </c>
      <c r="B220" s="621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18" t="s">
        <v>47</v>
      </c>
      <c r="B221" s="619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20" t="s">
        <v>36</v>
      </c>
      <c r="B222" s="621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18" t="s">
        <v>36</v>
      </c>
      <c r="B223" s="619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20" t="s">
        <v>35</v>
      </c>
      <c r="B224" s="621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18" t="s">
        <v>35</v>
      </c>
      <c r="B225" s="619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20" t="s">
        <v>1703</v>
      </c>
      <c r="B226" s="621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18" t="s">
        <v>1705</v>
      </c>
      <c r="B227" s="619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20" t="s">
        <v>45</v>
      </c>
      <c r="B228" s="621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18" t="s">
        <v>1707</v>
      </c>
      <c r="B229" s="619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20" t="s">
        <v>1709</v>
      </c>
      <c r="B230" s="621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18" t="s">
        <v>1711</v>
      </c>
      <c r="B231" s="619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20" t="s">
        <v>1713</v>
      </c>
      <c r="B232" s="621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18" t="s">
        <v>1715</v>
      </c>
      <c r="B233" s="619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20" t="s">
        <v>57</v>
      </c>
      <c r="B234" s="621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18" t="s">
        <v>1683</v>
      </c>
      <c r="B235" s="619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20" t="s">
        <v>1685</v>
      </c>
      <c r="B236" s="621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18" t="s">
        <v>1687</v>
      </c>
      <c r="B237" s="619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20" t="s">
        <v>1689</v>
      </c>
      <c r="B238" s="621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18" t="s">
        <v>1691</v>
      </c>
      <c r="B239" s="619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20" t="s">
        <v>1693</v>
      </c>
      <c r="B240" s="621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18" t="s">
        <v>82</v>
      </c>
      <c r="B241" s="619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20" t="s">
        <v>1717</v>
      </c>
      <c r="B242" s="621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18" t="s">
        <v>1719</v>
      </c>
      <c r="B243" s="619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20" t="s">
        <v>1721</v>
      </c>
      <c r="B244" s="621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18" t="s">
        <v>1723</v>
      </c>
      <c r="B245" s="619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20" t="s">
        <v>107</v>
      </c>
      <c r="B246" s="621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18" t="s">
        <v>1545</v>
      </c>
      <c r="B247" s="619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20" t="s">
        <v>1547</v>
      </c>
      <c r="B248" s="621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18" t="s">
        <v>1549</v>
      </c>
      <c r="B249" s="619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20" t="s">
        <v>1551</v>
      </c>
      <c r="B250" s="621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18" t="s">
        <v>167</v>
      </c>
      <c r="B251" s="619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20" t="s">
        <v>1553</v>
      </c>
      <c r="B252" s="621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18" t="s">
        <v>1555</v>
      </c>
      <c r="B253" s="619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20" t="s">
        <v>1573</v>
      </c>
      <c r="B254" s="621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18" t="s">
        <v>1575</v>
      </c>
      <c r="B255" s="619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20" t="s">
        <v>1577</v>
      </c>
      <c r="B256" s="621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18" t="s">
        <v>1579</v>
      </c>
      <c r="B257" s="619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20" t="s">
        <v>1557</v>
      </c>
      <c r="B258" s="621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18" t="s">
        <v>1581</v>
      </c>
      <c r="B259" s="619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20" t="s">
        <v>1559</v>
      </c>
      <c r="B260" s="621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18" t="s">
        <v>1583</v>
      </c>
      <c r="B261" s="619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20" t="s">
        <v>1561</v>
      </c>
      <c r="B262" s="621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18" t="s">
        <v>1563</v>
      </c>
      <c r="B263" s="619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20" t="s">
        <v>1585</v>
      </c>
      <c r="B264" s="621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18" t="s">
        <v>1565</v>
      </c>
      <c r="B265" s="619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20" t="s">
        <v>1567</v>
      </c>
      <c r="B266" s="621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18" t="s">
        <v>1587</v>
      </c>
      <c r="B267" s="619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20" t="s">
        <v>1569</v>
      </c>
      <c r="B268" s="621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18" t="s">
        <v>1589</v>
      </c>
      <c r="B269" s="619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20" t="s">
        <v>1591</v>
      </c>
      <c r="B270" s="621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18" t="s">
        <v>1593</v>
      </c>
      <c r="B271" s="619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20" t="s">
        <v>1595</v>
      </c>
      <c r="B272" s="621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18" t="s">
        <v>1597</v>
      </c>
      <c r="B273" s="619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20" t="s">
        <v>1571</v>
      </c>
      <c r="B274" s="621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18" t="s">
        <v>284</v>
      </c>
      <c r="B275" s="619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20" t="s">
        <v>169</v>
      </c>
      <c r="B276" s="621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18" t="s">
        <v>1600</v>
      </c>
      <c r="B277" s="619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20" t="s">
        <v>1602</v>
      </c>
      <c r="B278" s="621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18" t="s">
        <v>169</v>
      </c>
      <c r="B279" s="619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20" t="s">
        <v>1605</v>
      </c>
      <c r="B280" s="621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18" t="s">
        <v>1617</v>
      </c>
      <c r="B281" s="619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20" t="s">
        <v>1607</v>
      </c>
      <c r="B282" s="621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18" t="s">
        <v>1609</v>
      </c>
      <c r="B283" s="619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20" t="s">
        <v>1611</v>
      </c>
      <c r="B284" s="621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18" t="s">
        <v>1613</v>
      </c>
      <c r="B285" s="619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20" t="s">
        <v>1615</v>
      </c>
      <c r="B286" s="621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18" t="s">
        <v>177</v>
      </c>
      <c r="B287" s="619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20" t="s">
        <v>1619</v>
      </c>
      <c r="B288" s="621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18" t="s">
        <v>1621</v>
      </c>
      <c r="B289" s="619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20" t="s">
        <v>1623</v>
      </c>
      <c r="B290" s="621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18" t="s">
        <v>177</v>
      </c>
      <c r="B291" s="619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20" t="s">
        <v>1626</v>
      </c>
      <c r="B292" s="621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18" t="s">
        <v>1628</v>
      </c>
      <c r="B293" s="619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20" t="s">
        <v>1630</v>
      </c>
      <c r="B294" s="621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18" t="s">
        <v>1632</v>
      </c>
      <c r="B295" s="619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20" t="s">
        <v>1634</v>
      </c>
      <c r="B296" s="621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18" t="s">
        <v>1636</v>
      </c>
      <c r="B297" s="619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20" t="s">
        <v>1638</v>
      </c>
      <c r="B298" s="621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18" t="s">
        <v>196</v>
      </c>
      <c r="B299" s="619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20" t="s">
        <v>1725</v>
      </c>
      <c r="B300" s="621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18" t="s">
        <v>196</v>
      </c>
      <c r="B301" s="619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20" t="s">
        <v>1728</v>
      </c>
      <c r="B302" s="621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18" t="s">
        <v>1730</v>
      </c>
      <c r="B303" s="619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20" t="s">
        <v>204</v>
      </c>
      <c r="B304" s="621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18" t="s">
        <v>1732</v>
      </c>
      <c r="B305" s="619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20" t="s">
        <v>1734</v>
      </c>
      <c r="B306" s="621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18" t="s">
        <v>1736</v>
      </c>
      <c r="B307" s="619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20" t="s">
        <v>1738</v>
      </c>
      <c r="B308" s="621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18" t="s">
        <v>1740</v>
      </c>
      <c r="B309" s="619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20" t="s">
        <v>217</v>
      </c>
      <c r="B310" s="621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18" t="s">
        <v>217</v>
      </c>
      <c r="B311" s="619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20" t="s">
        <v>1696</v>
      </c>
      <c r="B312" s="621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18" t="s">
        <v>1698</v>
      </c>
      <c r="B313" s="619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20" t="s">
        <v>1700</v>
      </c>
      <c r="B314" s="621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18" t="s">
        <v>218</v>
      </c>
      <c r="B315" s="619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20" t="s">
        <v>1640</v>
      </c>
      <c r="B316" s="621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18" t="s">
        <v>1642</v>
      </c>
      <c r="B317" s="619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20" t="s">
        <v>1644</v>
      </c>
      <c r="B318" s="621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18" t="s">
        <v>1646</v>
      </c>
      <c r="B319" s="619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20" t="s">
        <v>1648</v>
      </c>
      <c r="B320" s="621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18" t="s">
        <v>228</v>
      </c>
      <c r="B321" s="619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20" t="s">
        <v>228</v>
      </c>
      <c r="B322" s="621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18" t="s">
        <v>1743</v>
      </c>
      <c r="B323" s="619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20" t="s">
        <v>1745</v>
      </c>
      <c r="B324" s="621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18" t="s">
        <v>1747</v>
      </c>
      <c r="B325" s="619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20" t="s">
        <v>288</v>
      </c>
      <c r="B326" s="621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18" t="s">
        <v>1749</v>
      </c>
      <c r="B327" s="619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20" t="s">
        <v>1751</v>
      </c>
      <c r="B328" s="621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18" t="s">
        <v>1753</v>
      </c>
      <c r="B329" s="619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20" t="s">
        <v>1755</v>
      </c>
      <c r="B330" s="621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18" t="s">
        <v>292</v>
      </c>
      <c r="B331" s="619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20" t="s">
        <v>1761</v>
      </c>
      <c r="B332" s="621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18" t="s">
        <v>1757</v>
      </c>
      <c r="B333" s="619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20" t="s">
        <v>1759</v>
      </c>
      <c r="B334" s="621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18" t="s">
        <v>293</v>
      </c>
      <c r="B335" s="619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20" t="s">
        <v>1765</v>
      </c>
      <c r="B336" s="621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18" t="s">
        <v>1767</v>
      </c>
      <c r="B337" s="619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20" t="s">
        <v>1763</v>
      </c>
      <c r="B338" s="621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18" t="s">
        <v>1769</v>
      </c>
      <c r="B339" s="619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20" t="s">
        <v>1771</v>
      </c>
      <c r="B340" s="621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18" t="s">
        <v>297</v>
      </c>
      <c r="B341" s="619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20" t="s">
        <v>1650</v>
      </c>
      <c r="B342" s="621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18" t="s">
        <v>1656</v>
      </c>
      <c r="B343" s="619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20" t="s">
        <v>1652</v>
      </c>
      <c r="B344" s="621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18" t="s">
        <v>1654</v>
      </c>
      <c r="B345" s="619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20" t="s">
        <v>1658</v>
      </c>
      <c r="B346" s="621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18" t="s">
        <v>1660</v>
      </c>
      <c r="B347" s="619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20" t="s">
        <v>1664</v>
      </c>
      <c r="B348" s="621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18" t="s">
        <v>1666</v>
      </c>
      <c r="B349" s="619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20" t="s">
        <v>1668</v>
      </c>
      <c r="B350" s="621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18" t="s">
        <v>1670</v>
      </c>
      <c r="B351" s="619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20" t="s">
        <v>1662</v>
      </c>
      <c r="B352" s="621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18" t="s">
        <v>330</v>
      </c>
      <c r="B353" s="619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20" t="s">
        <v>1675</v>
      </c>
      <c r="B354" s="621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18" t="s">
        <v>1677</v>
      </c>
      <c r="B355" s="619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20" t="s">
        <v>1679</v>
      </c>
      <c r="B356" s="621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18" t="s">
        <v>1681</v>
      </c>
      <c r="B357" s="619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20" t="s">
        <v>1672</v>
      </c>
      <c r="B358" s="621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18" t="s">
        <v>330</v>
      </c>
      <c r="B359" s="619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20" t="s">
        <v>25</v>
      </c>
      <c r="B360" s="621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18" t="s">
        <v>31</v>
      </c>
      <c r="B361" s="619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20" t="s">
        <v>44</v>
      </c>
      <c r="B362" s="621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18" t="s">
        <v>49</v>
      </c>
      <c r="B363" s="619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20" t="s">
        <v>53</v>
      </c>
      <c r="B364" s="621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18" t="s">
        <v>26</v>
      </c>
      <c r="B365" s="619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20" t="s">
        <v>29</v>
      </c>
      <c r="B366" s="621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18" t="s">
        <v>29</v>
      </c>
      <c r="B367" s="619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20" t="s">
        <v>28</v>
      </c>
      <c r="B368" s="621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18" t="s">
        <v>1425</v>
      </c>
      <c r="B369" s="619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20" t="s">
        <v>1423</v>
      </c>
      <c r="B370" s="621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18" t="s">
        <v>1419</v>
      </c>
      <c r="B371" s="619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20" t="s">
        <v>1421</v>
      </c>
      <c r="B372" s="621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18" t="s">
        <v>37</v>
      </c>
      <c r="B373" s="619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20" t="s">
        <v>1427</v>
      </c>
      <c r="B374" s="621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18" t="s">
        <v>1429</v>
      </c>
      <c r="B375" s="619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20" t="s">
        <v>1433</v>
      </c>
      <c r="B376" s="621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18" t="s">
        <v>1431</v>
      </c>
      <c r="B377" s="619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20" t="s">
        <v>42</v>
      </c>
      <c r="B378" s="621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18" t="s">
        <v>42</v>
      </c>
      <c r="B379" s="619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20" t="s">
        <v>1436</v>
      </c>
      <c r="B380" s="621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18" t="s">
        <v>1438</v>
      </c>
      <c r="B381" s="619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20" t="s">
        <v>1440</v>
      </c>
      <c r="B382" s="621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18" t="s">
        <v>114</v>
      </c>
      <c r="B383" s="619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20" t="s">
        <v>1447</v>
      </c>
      <c r="B384" s="621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18" t="s">
        <v>1442</v>
      </c>
      <c r="B385" s="619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20" t="s">
        <v>114</v>
      </c>
      <c r="B386" s="621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18" t="s">
        <v>1445</v>
      </c>
      <c r="B387" s="619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20" t="s">
        <v>137</v>
      </c>
      <c r="B388" s="621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18" t="s">
        <v>1451</v>
      </c>
      <c r="B389" s="619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20" t="s">
        <v>1449</v>
      </c>
      <c r="B390" s="621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18" t="s">
        <v>1453</v>
      </c>
      <c r="B391" s="619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20" t="s">
        <v>1455</v>
      </c>
      <c r="B392" s="621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18" t="s">
        <v>160</v>
      </c>
      <c r="B393" s="619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20" t="s">
        <v>1457</v>
      </c>
      <c r="B394" s="621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18" t="s">
        <v>1459</v>
      </c>
      <c r="B395" s="619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20" t="s">
        <v>1461</v>
      </c>
      <c r="B396" s="621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18" t="s">
        <v>1463</v>
      </c>
      <c r="B397" s="619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20" t="s">
        <v>162</v>
      </c>
      <c r="B398" s="621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18" t="s">
        <v>1465</v>
      </c>
      <c r="B399" s="619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20" t="s">
        <v>1467</v>
      </c>
      <c r="B400" s="621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18" t="s">
        <v>1471</v>
      </c>
      <c r="B401" s="619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20" t="s">
        <v>1469</v>
      </c>
      <c r="B402" s="621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18" t="s">
        <v>168</v>
      </c>
      <c r="B403" s="619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20" t="s">
        <v>1473</v>
      </c>
      <c r="B404" s="621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18" t="s">
        <v>1475</v>
      </c>
      <c r="B405" s="619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20" t="s">
        <v>1477</v>
      </c>
      <c r="B406" s="621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18" t="s">
        <v>1479</v>
      </c>
      <c r="B407" s="619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20" t="s">
        <v>1485</v>
      </c>
      <c r="B408" s="621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18" t="s">
        <v>1487</v>
      </c>
      <c r="B409" s="619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20" t="s">
        <v>1481</v>
      </c>
      <c r="B410" s="621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18" t="s">
        <v>1483</v>
      </c>
      <c r="B411" s="619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20" t="s">
        <v>1489</v>
      </c>
      <c r="B412" s="621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18" t="s">
        <v>198</v>
      </c>
      <c r="B413" s="619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20" t="s">
        <v>1491</v>
      </c>
      <c r="B414" s="621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18" t="s">
        <v>1493</v>
      </c>
      <c r="B415" s="619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20" t="s">
        <v>198</v>
      </c>
      <c r="B416" s="621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18" t="s">
        <v>219</v>
      </c>
      <c r="B417" s="619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20" t="s">
        <v>219</v>
      </c>
      <c r="B418" s="621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18" t="s">
        <v>1497</v>
      </c>
      <c r="B419" s="619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20" t="s">
        <v>1499</v>
      </c>
      <c r="B420" s="621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18" t="s">
        <v>1501</v>
      </c>
      <c r="B421" s="619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20" t="s">
        <v>250</v>
      </c>
      <c r="B422" s="621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18" t="s">
        <v>1503</v>
      </c>
      <c r="B423" s="619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20" t="s">
        <v>1505</v>
      </c>
      <c r="B424" s="621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18" t="s">
        <v>250</v>
      </c>
      <c r="B425" s="619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20" t="s">
        <v>279</v>
      </c>
      <c r="B426" s="621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18" t="s">
        <v>279</v>
      </c>
      <c r="B427" s="619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20" t="s">
        <v>295</v>
      </c>
      <c r="B428" s="621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18" t="s">
        <v>1509</v>
      </c>
      <c r="B429" s="619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20" t="s">
        <v>1511</v>
      </c>
      <c r="B430" s="621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18" t="s">
        <v>1513</v>
      </c>
      <c r="B431" s="619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20" t="s">
        <v>295</v>
      </c>
      <c r="B432" s="621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18" t="s">
        <v>1516</v>
      </c>
      <c r="B433" s="619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20" t="s">
        <v>1518</v>
      </c>
      <c r="B434" s="621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18" t="s">
        <v>304</v>
      </c>
      <c r="B435" s="619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20" t="s">
        <v>1520</v>
      </c>
      <c r="B436" s="621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18" t="s">
        <v>1522</v>
      </c>
      <c r="B437" s="619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20" t="s">
        <v>1524</v>
      </c>
      <c r="B438" s="621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18" t="s">
        <v>1526</v>
      </c>
      <c r="B439" s="619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20" t="s">
        <v>1528</v>
      </c>
      <c r="B440" s="621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18" t="s">
        <v>1530</v>
      </c>
      <c r="B441" s="619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20" t="s">
        <v>326</v>
      </c>
      <c r="B442" s="621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18" t="s">
        <v>1532</v>
      </c>
      <c r="B443" s="619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20" t="s">
        <v>1534</v>
      </c>
      <c r="B444" s="621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18" t="s">
        <v>1536</v>
      </c>
      <c r="B445" s="619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20" t="s">
        <v>1538</v>
      </c>
      <c r="B446" s="621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18" t="s">
        <v>341</v>
      </c>
      <c r="B447" s="619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20" t="s">
        <v>1543</v>
      </c>
      <c r="B448" s="621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18" t="s">
        <v>1540</v>
      </c>
      <c r="B449" s="619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20" t="s">
        <v>341</v>
      </c>
      <c r="B450" s="621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18" t="s">
        <v>64</v>
      </c>
      <c r="B451" s="619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20" t="s">
        <v>64</v>
      </c>
      <c r="B452" s="621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18" t="s">
        <v>64</v>
      </c>
      <c r="B453" s="619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20" t="s">
        <v>99</v>
      </c>
      <c r="B454" s="621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18" t="s">
        <v>99</v>
      </c>
      <c r="B455" s="619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20" t="s">
        <v>99</v>
      </c>
      <c r="B456" s="621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2"/>
  <sheetViews>
    <sheetView view="pageBreakPreview" topLeftCell="B39" zoomScale="98" zoomScaleNormal="100" zoomScaleSheetLayoutView="98" workbookViewId="0">
      <selection activeCell="I30" sqref="D30:L31"/>
    </sheetView>
  </sheetViews>
  <sheetFormatPr defaultColWidth="9.140625" defaultRowHeight="12.75"/>
  <cols>
    <col min="1" max="1" width="12.85546875" style="445" hidden="1" customWidth="1"/>
    <col min="2" max="2" width="7.140625" style="444" customWidth="1"/>
    <col min="3" max="3" width="47.7109375" style="443" customWidth="1"/>
    <col min="4" max="4" width="20.85546875" style="442" customWidth="1"/>
    <col min="5" max="6" width="17.5703125" style="441" customWidth="1"/>
    <col min="7" max="7" width="20.85546875" style="441" customWidth="1"/>
    <col min="8" max="8" width="48.85546875" style="440" customWidth="1"/>
    <col min="9" max="16384" width="9.140625" style="438"/>
  </cols>
  <sheetData>
    <row r="1" spans="1:8" s="469" customFormat="1" ht="51">
      <c r="A1" s="461"/>
      <c r="B1" s="474"/>
      <c r="C1" s="473"/>
      <c r="D1" s="472"/>
      <c r="E1" s="471"/>
      <c r="F1" s="471"/>
      <c r="G1" s="471"/>
      <c r="H1" s="470"/>
    </row>
    <row r="2" spans="1:8" s="463" customFormat="1" ht="9">
      <c r="A2" s="461"/>
      <c r="B2" s="468"/>
      <c r="C2" s="467"/>
      <c r="D2" s="466"/>
      <c r="E2" s="465"/>
      <c r="F2" s="465"/>
      <c r="G2" s="465"/>
      <c r="H2" s="464"/>
    </row>
    <row r="3" spans="1:8" s="460" customFormat="1" ht="18.75">
      <c r="A3" s="462"/>
      <c r="B3" s="527" t="s">
        <v>2539</v>
      </c>
      <c r="C3" s="527"/>
      <c r="D3" s="527"/>
      <c r="E3" s="527"/>
      <c r="F3" s="527"/>
      <c r="G3" s="527"/>
      <c r="H3" s="527"/>
    </row>
    <row r="4" spans="1:8" s="460" customFormat="1">
      <c r="A4" s="461"/>
      <c r="B4" s="528" t="s">
        <v>2527</v>
      </c>
      <c r="C4" s="528"/>
      <c r="D4" s="528"/>
      <c r="E4" s="528"/>
      <c r="F4" s="528"/>
      <c r="G4" s="528"/>
      <c r="H4" s="528"/>
    </row>
    <row r="5" spans="1:8" s="454" customFormat="1" ht="9">
      <c r="A5" s="459"/>
      <c r="B5" s="458"/>
      <c r="C5" s="457"/>
      <c r="D5" s="456"/>
      <c r="H5" s="455"/>
    </row>
    <row r="6" spans="1:8" ht="51">
      <c r="A6" s="453" t="s">
        <v>2526</v>
      </c>
      <c r="B6" s="452" t="s">
        <v>2525</v>
      </c>
      <c r="C6" s="475" t="s">
        <v>1938</v>
      </c>
      <c r="D6" s="476" t="s">
        <v>2524</v>
      </c>
      <c r="E6" s="452" t="s">
        <v>2442</v>
      </c>
      <c r="F6" s="452" t="s">
        <v>2443</v>
      </c>
      <c r="G6" s="452" t="s">
        <v>2444</v>
      </c>
      <c r="H6" s="477" t="s">
        <v>2523</v>
      </c>
    </row>
    <row r="7" spans="1:8" s="451" customFormat="1" ht="27">
      <c r="A7" s="449" t="s">
        <v>2452</v>
      </c>
      <c r="B7" s="481" t="s">
        <v>1968</v>
      </c>
      <c r="C7" s="482" t="s">
        <v>2522</v>
      </c>
      <c r="D7" s="483"/>
      <c r="E7" s="484"/>
      <c r="F7" s="485"/>
      <c r="G7" s="484"/>
      <c r="H7" s="486"/>
    </row>
    <row r="8" spans="1:8" ht="38.25">
      <c r="A8" s="449" t="s">
        <v>2452</v>
      </c>
      <c r="B8" s="487" t="s">
        <v>2521</v>
      </c>
      <c r="C8" s="488" t="s">
        <v>2520</v>
      </c>
      <c r="D8" s="489" t="s">
        <v>2519</v>
      </c>
      <c r="E8" s="490"/>
      <c r="F8" s="491" t="s">
        <v>2549</v>
      </c>
      <c r="G8" s="490"/>
      <c r="H8" s="492"/>
    </row>
    <row r="9" spans="1:8" ht="51">
      <c r="A9" s="449" t="s">
        <v>2452</v>
      </c>
      <c r="B9" s="487" t="s">
        <v>2518</v>
      </c>
      <c r="C9" s="488" t="s">
        <v>2517</v>
      </c>
      <c r="D9" s="489" t="s">
        <v>2516</v>
      </c>
      <c r="E9" s="490"/>
      <c r="F9" s="491" t="s">
        <v>2549</v>
      </c>
      <c r="G9" s="490"/>
      <c r="H9" s="492" t="s">
        <v>2515</v>
      </c>
    </row>
    <row r="10" spans="1:8" s="451" customFormat="1" ht="27">
      <c r="A10" s="449" t="s">
        <v>2452</v>
      </c>
      <c r="B10" s="493" t="s">
        <v>2001</v>
      </c>
      <c r="C10" s="494" t="s">
        <v>2514</v>
      </c>
      <c r="D10" s="495"/>
      <c r="E10" s="496"/>
      <c r="F10" s="497"/>
      <c r="G10" s="496"/>
      <c r="H10" s="498"/>
    </row>
    <row r="11" spans="1:8" ht="48">
      <c r="A11" s="449" t="s">
        <v>2452</v>
      </c>
      <c r="B11" s="499" t="s">
        <v>2513</v>
      </c>
      <c r="C11" s="500" t="s">
        <v>2512</v>
      </c>
      <c r="D11" s="489" t="s">
        <v>2511</v>
      </c>
      <c r="E11" s="490"/>
      <c r="F11" s="491" t="s">
        <v>2549</v>
      </c>
      <c r="G11" s="490"/>
      <c r="H11" s="492"/>
    </row>
    <row r="12" spans="1:8" ht="38.25">
      <c r="A12" s="449" t="s">
        <v>2452</v>
      </c>
      <c r="B12" s="499" t="s">
        <v>2510</v>
      </c>
      <c r="C12" s="500" t="s">
        <v>2509</v>
      </c>
      <c r="D12" s="489" t="s">
        <v>2504</v>
      </c>
      <c r="E12" s="490"/>
      <c r="F12" s="491" t="s">
        <v>2549</v>
      </c>
      <c r="G12" s="490"/>
      <c r="H12" s="492"/>
    </row>
    <row r="13" spans="1:8" ht="38.25">
      <c r="A13" s="449" t="s">
        <v>2452</v>
      </c>
      <c r="B13" s="499" t="s">
        <v>2508</v>
      </c>
      <c r="C13" s="500" t="s">
        <v>2507</v>
      </c>
      <c r="D13" s="489" t="s">
        <v>2504</v>
      </c>
      <c r="E13" s="490"/>
      <c r="F13" s="491" t="s">
        <v>2549</v>
      </c>
      <c r="G13" s="490"/>
      <c r="H13" s="492"/>
    </row>
    <row r="14" spans="1:8" ht="38.25">
      <c r="A14" s="449" t="s">
        <v>2452</v>
      </c>
      <c r="B14" s="487" t="s">
        <v>2506</v>
      </c>
      <c r="C14" s="488" t="s">
        <v>2505</v>
      </c>
      <c r="D14" s="489" t="s">
        <v>2504</v>
      </c>
      <c r="E14" s="490"/>
      <c r="F14" s="491" t="s">
        <v>2549</v>
      </c>
      <c r="G14" s="490"/>
      <c r="H14" s="492"/>
    </row>
    <row r="15" spans="1:8" ht="38.25">
      <c r="A15" s="449" t="s">
        <v>2452</v>
      </c>
      <c r="B15" s="487" t="s">
        <v>2503</v>
      </c>
      <c r="C15" s="488" t="s">
        <v>2502</v>
      </c>
      <c r="D15" s="489" t="s">
        <v>2445</v>
      </c>
      <c r="E15" s="490"/>
      <c r="F15" s="491" t="s">
        <v>2533</v>
      </c>
      <c r="G15" s="490"/>
      <c r="H15" s="492" t="s">
        <v>2496</v>
      </c>
    </row>
    <row r="16" spans="1:8" ht="38.25">
      <c r="A16" s="449" t="s">
        <v>2452</v>
      </c>
      <c r="B16" s="487" t="s">
        <v>2501</v>
      </c>
      <c r="C16" s="488" t="s">
        <v>2530</v>
      </c>
      <c r="D16" s="489" t="s">
        <v>2445</v>
      </c>
      <c r="E16" s="490"/>
      <c r="F16" s="491" t="s">
        <v>2533</v>
      </c>
      <c r="G16" s="490"/>
      <c r="H16" s="492" t="s">
        <v>2496</v>
      </c>
    </row>
    <row r="17" spans="1:8" ht="27">
      <c r="A17" s="449" t="s">
        <v>2452</v>
      </c>
      <c r="B17" s="487" t="s">
        <v>2500</v>
      </c>
      <c r="C17" s="488" t="s">
        <v>2499</v>
      </c>
      <c r="D17" s="489" t="s">
        <v>2445</v>
      </c>
      <c r="E17" s="490"/>
      <c r="F17" s="491" t="s">
        <v>2533</v>
      </c>
      <c r="G17" s="490"/>
      <c r="H17" s="492" t="s">
        <v>2496</v>
      </c>
    </row>
    <row r="18" spans="1:8" ht="27">
      <c r="A18" s="449" t="s">
        <v>2452</v>
      </c>
      <c r="B18" s="487" t="s">
        <v>2498</v>
      </c>
      <c r="C18" s="488" t="s">
        <v>2497</v>
      </c>
      <c r="D18" s="489" t="s">
        <v>2445</v>
      </c>
      <c r="E18" s="490"/>
      <c r="F18" s="491" t="s">
        <v>2533</v>
      </c>
      <c r="G18" s="490"/>
      <c r="H18" s="492" t="s">
        <v>2496</v>
      </c>
    </row>
    <row r="19" spans="1:8" s="450" customFormat="1" ht="27">
      <c r="A19" s="449" t="s">
        <v>2452</v>
      </c>
      <c r="B19" s="493" t="s">
        <v>2495</v>
      </c>
      <c r="C19" s="494" t="s">
        <v>2494</v>
      </c>
      <c r="D19" s="501"/>
      <c r="E19" s="502"/>
      <c r="F19" s="501"/>
      <c r="G19" s="502"/>
      <c r="H19" s="503"/>
    </row>
    <row r="20" spans="1:8" ht="84">
      <c r="A20" s="449" t="s">
        <v>2452</v>
      </c>
      <c r="B20" s="487" t="s">
        <v>2493</v>
      </c>
      <c r="C20" s="488" t="s">
        <v>2492</v>
      </c>
      <c r="D20" s="489" t="s">
        <v>2491</v>
      </c>
      <c r="E20" s="490"/>
      <c r="F20" s="491" t="s">
        <v>2531</v>
      </c>
      <c r="G20" s="490"/>
      <c r="H20" s="492" t="s">
        <v>2490</v>
      </c>
    </row>
    <row r="21" spans="1:8" ht="63.75">
      <c r="A21" s="449" t="s">
        <v>2452</v>
      </c>
      <c r="B21" s="487" t="s">
        <v>2489</v>
      </c>
      <c r="C21" s="488" t="s">
        <v>2485</v>
      </c>
      <c r="D21" s="489" t="s">
        <v>2484</v>
      </c>
      <c r="E21" s="490"/>
      <c r="F21" s="491" t="s">
        <v>2549</v>
      </c>
      <c r="G21" s="490"/>
      <c r="H21" s="492"/>
    </row>
    <row r="22" spans="1:8" ht="51">
      <c r="A22" s="449" t="s">
        <v>2452</v>
      </c>
      <c r="B22" s="487" t="s">
        <v>2486</v>
      </c>
      <c r="C22" s="488" t="s">
        <v>2488</v>
      </c>
      <c r="D22" s="489" t="s">
        <v>2487</v>
      </c>
      <c r="E22" s="490"/>
      <c r="F22" s="491" t="s">
        <v>2531</v>
      </c>
      <c r="G22" s="490"/>
      <c r="H22" s="492" t="s">
        <v>2550</v>
      </c>
    </row>
    <row r="23" spans="1:8" ht="51">
      <c r="A23" s="449" t="s">
        <v>2452</v>
      </c>
      <c r="B23" s="487" t="s">
        <v>2483</v>
      </c>
      <c r="C23" s="488" t="s">
        <v>2482</v>
      </c>
      <c r="D23" s="489" t="s">
        <v>2481</v>
      </c>
      <c r="E23" s="490"/>
      <c r="F23" s="491" t="s">
        <v>2532</v>
      </c>
      <c r="G23" s="490"/>
      <c r="H23" s="492"/>
    </row>
    <row r="24" spans="1:8" ht="51">
      <c r="A24" s="449" t="s">
        <v>2452</v>
      </c>
      <c r="B24" s="487" t="s">
        <v>2480</v>
      </c>
      <c r="C24" s="488" t="s">
        <v>2479</v>
      </c>
      <c r="D24" s="489"/>
      <c r="E24" s="490"/>
      <c r="F24" s="491" t="s">
        <v>2531</v>
      </c>
      <c r="G24" s="490"/>
      <c r="H24" s="492"/>
    </row>
    <row r="25" spans="1:8" ht="63.75">
      <c r="A25" s="449" t="s">
        <v>2452</v>
      </c>
      <c r="B25" s="504" t="s">
        <v>2478</v>
      </c>
      <c r="C25" s="488" t="s">
        <v>2551</v>
      </c>
      <c r="D25" s="489"/>
      <c r="E25" s="490"/>
      <c r="F25" s="491" t="s">
        <v>2531</v>
      </c>
      <c r="G25" s="490"/>
      <c r="H25" s="492"/>
    </row>
    <row r="26" spans="1:8" ht="89.25">
      <c r="A26" s="449" t="s">
        <v>2452</v>
      </c>
      <c r="B26" s="487" t="s">
        <v>2552</v>
      </c>
      <c r="C26" s="488" t="s">
        <v>2477</v>
      </c>
      <c r="D26" s="489" t="s">
        <v>2476</v>
      </c>
      <c r="E26" s="490"/>
      <c r="F26" s="491" t="s">
        <v>2531</v>
      </c>
      <c r="G26" s="490"/>
      <c r="H26" s="492" t="s">
        <v>2553</v>
      </c>
    </row>
    <row r="27" spans="1:8" ht="51">
      <c r="A27" s="449" t="s">
        <v>2452</v>
      </c>
      <c r="B27" s="487" t="s">
        <v>2554</v>
      </c>
      <c r="C27" s="488" t="s">
        <v>2475</v>
      </c>
      <c r="D27" s="489" t="s">
        <v>2474</v>
      </c>
      <c r="E27" s="490"/>
      <c r="F27" s="491" t="s">
        <v>2531</v>
      </c>
      <c r="G27" s="490"/>
      <c r="H27" s="492"/>
    </row>
    <row r="28" spans="1:8" ht="51">
      <c r="A28" s="449" t="s">
        <v>2452</v>
      </c>
      <c r="B28" s="487" t="s">
        <v>2555</v>
      </c>
      <c r="C28" s="488" t="s">
        <v>2473</v>
      </c>
      <c r="D28" s="489" t="s">
        <v>2472</v>
      </c>
      <c r="E28" s="490"/>
      <c r="F28" s="491" t="s">
        <v>2531</v>
      </c>
      <c r="G28" s="490"/>
      <c r="H28" s="492" t="s">
        <v>2471</v>
      </c>
    </row>
    <row r="29" spans="1:8" s="450" customFormat="1" ht="63.75">
      <c r="A29" s="449" t="s">
        <v>2452</v>
      </c>
      <c r="B29" s="487" t="s">
        <v>2556</v>
      </c>
      <c r="C29" s="488" t="s">
        <v>2470</v>
      </c>
      <c r="D29" s="489" t="s">
        <v>2469</v>
      </c>
      <c r="E29" s="490"/>
      <c r="F29" s="491" t="s">
        <v>2531</v>
      </c>
      <c r="G29" s="490"/>
      <c r="H29" s="492" t="s">
        <v>2557</v>
      </c>
    </row>
    <row r="30" spans="1:8" ht="27">
      <c r="A30" s="449" t="s">
        <v>2452</v>
      </c>
      <c r="B30" s="493" t="s">
        <v>2468</v>
      </c>
      <c r="C30" s="494" t="s">
        <v>2467</v>
      </c>
      <c r="D30" s="501"/>
      <c r="E30" s="502"/>
      <c r="F30" s="501"/>
      <c r="G30" s="502"/>
      <c r="H30" s="503"/>
    </row>
    <row r="31" spans="1:8" ht="76.5">
      <c r="A31" s="449" t="s">
        <v>2452</v>
      </c>
      <c r="B31" s="487">
        <v>5.0999999999999996</v>
      </c>
      <c r="C31" s="488" t="s">
        <v>2466</v>
      </c>
      <c r="D31" s="489" t="s">
        <v>2465</v>
      </c>
      <c r="E31" s="490"/>
      <c r="F31" s="491" t="s">
        <v>2549</v>
      </c>
      <c r="G31" s="490"/>
      <c r="H31" s="492" t="s">
        <v>2540</v>
      </c>
    </row>
    <row r="32" spans="1:8" ht="38.25">
      <c r="A32" s="449" t="s">
        <v>2452</v>
      </c>
      <c r="B32" s="487" t="s">
        <v>2464</v>
      </c>
      <c r="C32" s="500" t="s">
        <v>2463</v>
      </c>
      <c r="D32" s="489" t="s">
        <v>2462</v>
      </c>
      <c r="E32" s="490"/>
      <c r="F32" s="491" t="s">
        <v>2533</v>
      </c>
      <c r="G32" s="490"/>
      <c r="H32" s="505" t="s">
        <v>2558</v>
      </c>
    </row>
    <row r="33" spans="1:8" ht="63.75">
      <c r="A33" s="449" t="s">
        <v>2452</v>
      </c>
      <c r="B33" s="487" t="s">
        <v>2461</v>
      </c>
      <c r="C33" s="488" t="s">
        <v>2460</v>
      </c>
      <c r="D33" s="489" t="s">
        <v>2459</v>
      </c>
      <c r="E33" s="490"/>
      <c r="F33" s="491" t="s">
        <v>2549</v>
      </c>
      <c r="G33" s="490"/>
      <c r="H33" s="492" t="s">
        <v>2559</v>
      </c>
    </row>
    <row r="34" spans="1:8" ht="27">
      <c r="A34" s="449" t="s">
        <v>2452</v>
      </c>
      <c r="B34" s="487" t="s">
        <v>2458</v>
      </c>
      <c r="C34" s="488" t="s">
        <v>2456</v>
      </c>
      <c r="D34" s="489" t="s">
        <v>2445</v>
      </c>
      <c r="E34" s="490"/>
      <c r="F34" s="491" t="s">
        <v>2549</v>
      </c>
      <c r="G34" s="490"/>
      <c r="H34" s="492"/>
    </row>
    <row r="35" spans="1:8" ht="38.25">
      <c r="A35" s="449" t="s">
        <v>2452</v>
      </c>
      <c r="B35" s="487" t="s">
        <v>2457</v>
      </c>
      <c r="C35" s="488" t="s">
        <v>2454</v>
      </c>
      <c r="D35" s="489" t="s">
        <v>2445</v>
      </c>
      <c r="E35" s="490"/>
      <c r="F35" s="491" t="s">
        <v>2549</v>
      </c>
      <c r="G35" s="490"/>
      <c r="H35" s="492" t="s">
        <v>2453</v>
      </c>
    </row>
    <row r="36" spans="1:8" ht="51">
      <c r="A36" s="449" t="s">
        <v>2452</v>
      </c>
      <c r="B36" s="487" t="s">
        <v>2455</v>
      </c>
      <c r="C36" s="488" t="s">
        <v>2451</v>
      </c>
      <c r="D36" s="489" t="s">
        <v>2445</v>
      </c>
      <c r="E36" s="490"/>
      <c r="F36" s="491" t="s">
        <v>2549</v>
      </c>
      <c r="G36" s="490"/>
      <c r="H36" s="492" t="s">
        <v>2560</v>
      </c>
    </row>
    <row r="37" spans="1:8" ht="36">
      <c r="A37" s="449" t="s">
        <v>2446</v>
      </c>
      <c r="B37" s="493" t="s">
        <v>2450</v>
      </c>
      <c r="C37" s="494" t="s">
        <v>2449</v>
      </c>
      <c r="D37" s="501"/>
      <c r="E37" s="502"/>
      <c r="F37" s="501"/>
      <c r="G37" s="502"/>
      <c r="H37" s="503"/>
    </row>
    <row r="38" spans="1:8" ht="60">
      <c r="A38" s="449" t="s">
        <v>2446</v>
      </c>
      <c r="B38" s="504" t="s">
        <v>2448</v>
      </c>
      <c r="C38" s="500" t="s">
        <v>2561</v>
      </c>
      <c r="D38" s="489" t="s">
        <v>2447</v>
      </c>
      <c r="E38" s="490"/>
      <c r="F38" s="491" t="s">
        <v>2549</v>
      </c>
      <c r="G38" s="490"/>
      <c r="H38" s="505"/>
    </row>
    <row r="39" spans="1:8">
      <c r="A39" s="506"/>
      <c r="B39" s="443"/>
      <c r="C39" s="447"/>
      <c r="D39" s="446"/>
      <c r="E39" s="440"/>
      <c r="F39" s="440"/>
      <c r="G39" s="440"/>
      <c r="H39" s="439"/>
    </row>
    <row r="40" spans="1:8" hidden="1">
      <c r="A40" s="506"/>
      <c r="B40" s="443"/>
      <c r="C40" s="447"/>
      <c r="D40" s="446"/>
      <c r="E40" s="440"/>
      <c r="F40" s="440"/>
      <c r="G40" s="440"/>
      <c r="H40" s="439"/>
    </row>
    <row r="41" spans="1:8" hidden="1">
      <c r="A41" s="506"/>
      <c r="B41" s="443"/>
      <c r="C41" s="447"/>
      <c r="D41" s="446"/>
      <c r="E41" s="440"/>
      <c r="F41" s="507" t="s">
        <v>2562</v>
      </c>
      <c r="G41" s="440"/>
      <c r="H41" s="439"/>
    </row>
    <row r="42" spans="1:8" ht="30" hidden="1">
      <c r="A42" s="506"/>
      <c r="B42" s="443"/>
      <c r="C42" s="447"/>
      <c r="D42" s="446"/>
      <c r="E42" s="88" t="s">
        <v>2563</v>
      </c>
      <c r="F42" s="507" t="s">
        <v>2549</v>
      </c>
      <c r="G42" s="440"/>
      <c r="H42" s="439"/>
    </row>
    <row r="43" spans="1:8" ht="15" hidden="1">
      <c r="A43" s="506"/>
      <c r="B43" s="443"/>
      <c r="C43" s="447"/>
      <c r="D43" s="446"/>
      <c r="E43" s="88" t="s">
        <v>2528</v>
      </c>
      <c r="F43" s="508" t="s">
        <v>2532</v>
      </c>
      <c r="G43" s="440"/>
      <c r="H43" s="439"/>
    </row>
    <row r="44" spans="1:8" ht="51" hidden="1">
      <c r="A44" s="506"/>
      <c r="B44" s="443"/>
      <c r="C44" s="447"/>
      <c r="D44" s="446"/>
      <c r="E44" s="88" t="s">
        <v>2564</v>
      </c>
      <c r="F44" s="507" t="s">
        <v>2531</v>
      </c>
      <c r="G44" s="440"/>
      <c r="H44" s="439"/>
    </row>
    <row r="45" spans="1:8" ht="25.5" hidden="1">
      <c r="A45" s="506"/>
      <c r="B45" s="443"/>
      <c r="C45" s="447"/>
      <c r="D45" s="446"/>
      <c r="E45" s="88" t="s">
        <v>1901</v>
      </c>
      <c r="F45" s="508" t="s">
        <v>2533</v>
      </c>
      <c r="G45" s="440"/>
      <c r="H45" s="439"/>
    </row>
    <row r="46" spans="1:8" hidden="1">
      <c r="A46" s="506"/>
      <c r="B46" s="443"/>
      <c r="C46" s="447"/>
      <c r="D46" s="446"/>
      <c r="E46" s="440"/>
      <c r="F46" s="440"/>
      <c r="G46" s="440"/>
      <c r="H46" s="439"/>
    </row>
    <row r="47" spans="1:8">
      <c r="A47" s="506"/>
      <c r="B47" s="443"/>
      <c r="C47" s="447"/>
      <c r="D47" s="446"/>
      <c r="E47" s="440"/>
      <c r="F47" s="440"/>
      <c r="G47" s="440"/>
      <c r="H47" s="439"/>
    </row>
    <row r="48" spans="1:8">
      <c r="A48" s="506"/>
      <c r="B48" s="443"/>
      <c r="C48" s="447"/>
      <c r="D48" s="446"/>
      <c r="E48" s="440"/>
      <c r="F48" s="440"/>
      <c r="G48" s="440"/>
      <c r="H48" s="439"/>
    </row>
    <row r="49" spans="1:8">
      <c r="A49" s="506"/>
      <c r="B49" s="443"/>
      <c r="C49" s="447"/>
      <c r="D49" s="446"/>
      <c r="E49" s="440"/>
      <c r="F49" s="440"/>
      <c r="G49" s="440"/>
      <c r="H49" s="439"/>
    </row>
    <row r="50" spans="1:8">
      <c r="A50" s="506"/>
      <c r="B50" s="443"/>
      <c r="C50" s="447"/>
      <c r="D50" s="446"/>
      <c r="E50" s="440"/>
      <c r="F50" s="440"/>
      <c r="G50" s="440"/>
      <c r="H50" s="439"/>
    </row>
    <row r="51" spans="1:8">
      <c r="A51" s="506"/>
      <c r="B51" s="443"/>
      <c r="C51" s="447"/>
      <c r="D51" s="446"/>
      <c r="E51" s="440"/>
      <c r="F51" s="440"/>
      <c r="G51" s="440"/>
      <c r="H51" s="439"/>
    </row>
    <row r="52" spans="1:8">
      <c r="A52" s="506"/>
      <c r="B52" s="443"/>
      <c r="C52" s="447"/>
      <c r="D52" s="446"/>
      <c r="E52" s="440"/>
      <c r="F52" s="440"/>
      <c r="G52" s="440"/>
      <c r="H52" s="439"/>
    </row>
    <row r="53" spans="1:8">
      <c r="A53" s="448"/>
      <c r="B53" s="443"/>
      <c r="C53" s="447"/>
      <c r="D53" s="446"/>
      <c r="E53" s="440"/>
      <c r="F53" s="440"/>
      <c r="G53" s="440"/>
      <c r="H53" s="439"/>
    </row>
    <row r="54" spans="1:8">
      <c r="A54" s="448"/>
      <c r="B54" s="443"/>
      <c r="C54" s="447"/>
      <c r="D54" s="446"/>
      <c r="E54" s="440"/>
      <c r="F54" s="440"/>
      <c r="G54" s="440"/>
      <c r="H54" s="439"/>
    </row>
    <row r="55" spans="1:8">
      <c r="A55" s="448"/>
      <c r="B55" s="443"/>
      <c r="C55" s="447"/>
      <c r="D55" s="446"/>
      <c r="E55" s="440"/>
      <c r="F55" s="440"/>
      <c r="G55" s="440"/>
      <c r="H55" s="439"/>
    </row>
    <row r="56" spans="1:8">
      <c r="A56" s="448"/>
      <c r="B56" s="443"/>
      <c r="C56" s="447"/>
      <c r="D56" s="446"/>
      <c r="E56" s="440"/>
      <c r="F56" s="440"/>
      <c r="G56" s="440"/>
      <c r="H56" s="439"/>
    </row>
    <row r="57" spans="1:8">
      <c r="A57" s="448"/>
      <c r="B57" s="443"/>
      <c r="C57" s="447"/>
      <c r="D57" s="446"/>
      <c r="E57" s="440"/>
      <c r="F57" s="440"/>
      <c r="G57" s="440"/>
      <c r="H57" s="439"/>
    </row>
    <row r="58" spans="1:8">
      <c r="A58" s="448"/>
      <c r="B58" s="443"/>
      <c r="C58" s="447"/>
      <c r="D58" s="446"/>
      <c r="E58" s="440"/>
      <c r="F58" s="440"/>
      <c r="G58" s="440"/>
      <c r="H58" s="439"/>
    </row>
    <row r="59" spans="1:8">
      <c r="A59" s="448"/>
      <c r="B59" s="443"/>
      <c r="C59" s="447"/>
      <c r="D59" s="446"/>
      <c r="E59" s="440"/>
      <c r="F59" s="440"/>
      <c r="G59" s="440"/>
      <c r="H59" s="439"/>
    </row>
    <row r="60" spans="1:8">
      <c r="A60" s="448"/>
      <c r="B60" s="443"/>
      <c r="C60" s="447"/>
      <c r="D60" s="446"/>
      <c r="E60" s="440"/>
      <c r="F60" s="440"/>
      <c r="G60" s="440"/>
      <c r="H60" s="439"/>
    </row>
    <row r="61" spans="1:8">
      <c r="A61" s="448"/>
      <c r="B61" s="443"/>
      <c r="C61" s="447"/>
      <c r="D61" s="446"/>
      <c r="E61" s="440"/>
      <c r="F61" s="440"/>
      <c r="G61" s="440"/>
      <c r="H61" s="439"/>
    </row>
    <row r="62" spans="1:8">
      <c r="A62" s="448"/>
      <c r="B62" s="443"/>
      <c r="C62" s="447"/>
      <c r="D62" s="446"/>
      <c r="E62" s="440"/>
      <c r="F62" s="440"/>
      <c r="G62" s="440"/>
      <c r="H62" s="439"/>
    </row>
    <row r="63" spans="1:8">
      <c r="A63" s="448"/>
      <c r="B63" s="443"/>
      <c r="C63" s="447"/>
      <c r="D63" s="446"/>
      <c r="E63" s="440"/>
      <c r="F63" s="440"/>
      <c r="G63" s="440"/>
      <c r="H63" s="439"/>
    </row>
    <row r="64" spans="1:8">
      <c r="A64" s="448"/>
      <c r="B64" s="443"/>
      <c r="C64" s="447"/>
      <c r="D64" s="446"/>
      <c r="E64" s="440"/>
      <c r="F64" s="440"/>
      <c r="G64" s="440"/>
      <c r="H64" s="439"/>
    </row>
    <row r="65" spans="1:8">
      <c r="A65" s="448"/>
      <c r="B65" s="443"/>
      <c r="C65" s="447"/>
      <c r="D65" s="446"/>
      <c r="E65" s="440"/>
      <c r="F65" s="440"/>
      <c r="G65" s="440"/>
      <c r="H65" s="439"/>
    </row>
    <row r="66" spans="1:8">
      <c r="A66" s="448"/>
      <c r="B66" s="443"/>
      <c r="C66" s="447"/>
      <c r="D66" s="446"/>
      <c r="E66" s="440"/>
      <c r="F66" s="440"/>
      <c r="G66" s="440"/>
      <c r="H66" s="439"/>
    </row>
    <row r="67" spans="1:8">
      <c r="A67" s="448"/>
      <c r="B67" s="443"/>
      <c r="C67" s="447"/>
      <c r="D67" s="446"/>
      <c r="E67" s="440"/>
      <c r="F67" s="440"/>
      <c r="G67" s="440"/>
      <c r="H67" s="439"/>
    </row>
    <row r="68" spans="1:8">
      <c r="A68" s="448"/>
      <c r="B68" s="443"/>
      <c r="C68" s="447"/>
      <c r="D68" s="446"/>
      <c r="E68" s="440"/>
      <c r="F68" s="440"/>
      <c r="G68" s="440"/>
      <c r="H68" s="439"/>
    </row>
    <row r="69" spans="1:8">
      <c r="A69" s="448"/>
      <c r="B69" s="443"/>
      <c r="C69" s="447"/>
      <c r="D69" s="446"/>
      <c r="E69" s="440"/>
      <c r="F69" s="440"/>
      <c r="G69" s="440"/>
      <c r="H69" s="439"/>
    </row>
    <row r="70" spans="1:8">
      <c r="A70" s="448"/>
      <c r="B70" s="443"/>
      <c r="C70" s="447"/>
      <c r="D70" s="446"/>
      <c r="E70" s="440"/>
      <c r="F70" s="440"/>
      <c r="G70" s="440"/>
      <c r="H70" s="439"/>
    </row>
    <row r="71" spans="1:8">
      <c r="A71" s="448"/>
      <c r="B71" s="443"/>
      <c r="C71" s="447"/>
      <c r="D71" s="446"/>
      <c r="E71" s="440"/>
      <c r="F71" s="440"/>
      <c r="G71" s="440"/>
      <c r="H71" s="439"/>
    </row>
    <row r="72" spans="1:8">
      <c r="A72" s="448"/>
      <c r="B72" s="443"/>
      <c r="C72" s="447"/>
      <c r="D72" s="446"/>
      <c r="E72" s="440"/>
      <c r="F72" s="440"/>
      <c r="G72" s="440"/>
      <c r="H72" s="439"/>
    </row>
  </sheetData>
  <mergeCells count="2">
    <mergeCell ref="B3:H3"/>
    <mergeCell ref="B4:H4"/>
  </mergeCells>
  <dataValidations disablePrompts="1" count="2">
    <dataValidation type="list" allowBlank="1" showInputMessage="1" showErrorMessage="1" sqref="E7:E38">
      <formula1>$E$43:$E$45</formula1>
    </dataValidation>
    <dataValidation type="list" allowBlank="1" showInputMessage="1" showErrorMessage="1" sqref="F7:F38">
      <formula1>$F$42:$F$45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26" t="s">
        <v>364</v>
      </c>
      <c r="B6" s="626"/>
      <c r="C6" s="626" t="s">
        <v>1804</v>
      </c>
      <c r="D6" s="626"/>
    </row>
    <row r="7" spans="1:4" ht="15" customHeight="1">
      <c r="A7" s="626"/>
      <c r="B7" s="626"/>
      <c r="C7" s="627" t="s">
        <v>358</v>
      </c>
      <c r="D7" s="627"/>
    </row>
    <row r="8" spans="1:4" ht="15" customHeight="1">
      <c r="A8" s="626"/>
      <c r="B8" s="626"/>
      <c r="C8" s="627" t="s">
        <v>1909</v>
      </c>
      <c r="D8" s="627"/>
    </row>
    <row r="9" spans="1:4" ht="15" customHeight="1">
      <c r="A9" s="626"/>
      <c r="B9" s="626"/>
      <c r="C9" s="627" t="s">
        <v>1078</v>
      </c>
      <c r="D9" s="627"/>
    </row>
    <row r="10" spans="1:4" ht="15" customHeight="1">
      <c r="A10" s="624" t="s">
        <v>359</v>
      </c>
      <c r="B10" s="625" t="s">
        <v>360</v>
      </c>
      <c r="C10" s="154">
        <v>5.61</v>
      </c>
      <c r="D10" s="156" t="s">
        <v>361</v>
      </c>
    </row>
    <row r="11" spans="1:4" ht="15" customHeight="1">
      <c r="A11" s="622" t="s">
        <v>17</v>
      </c>
      <c r="B11" s="623" t="s">
        <v>362</v>
      </c>
      <c r="C11" s="157">
        <v>5.63</v>
      </c>
      <c r="D11" s="159" t="s">
        <v>361</v>
      </c>
    </row>
    <row r="12" spans="1:4" ht="15" customHeight="1">
      <c r="A12" s="624" t="s">
        <v>1</v>
      </c>
      <c r="B12" s="625" t="s">
        <v>363</v>
      </c>
      <c r="C12" s="154">
        <v>4.8499999999999996</v>
      </c>
      <c r="D12" s="156" t="s">
        <v>361</v>
      </c>
    </row>
    <row r="13" spans="1:4" ht="15" customHeight="1">
      <c r="A13" s="622" t="s">
        <v>67</v>
      </c>
      <c r="B13" s="623" t="s">
        <v>372</v>
      </c>
      <c r="C13" s="158">
        <v>4</v>
      </c>
      <c r="D13" s="159" t="s">
        <v>361</v>
      </c>
    </row>
    <row r="14" spans="1:4" ht="15" customHeight="1">
      <c r="A14" s="624" t="s">
        <v>66</v>
      </c>
      <c r="B14" s="625" t="s">
        <v>373</v>
      </c>
      <c r="C14" s="154">
        <v>3.13</v>
      </c>
      <c r="D14" s="156" t="s">
        <v>361</v>
      </c>
    </row>
    <row r="15" spans="1:4" ht="15" customHeight="1">
      <c r="A15" s="622" t="s">
        <v>101</v>
      </c>
      <c r="B15" s="623" t="s">
        <v>374</v>
      </c>
      <c r="C15" s="158">
        <v>4</v>
      </c>
      <c r="D15" s="159" t="s">
        <v>361</v>
      </c>
    </row>
    <row r="16" spans="1:4" ht="15" customHeight="1">
      <c r="A16" s="624" t="s">
        <v>187</v>
      </c>
      <c r="B16" s="625" t="s">
        <v>375</v>
      </c>
      <c r="C16" s="155" t="s">
        <v>361</v>
      </c>
      <c r="D16" s="156" t="s">
        <v>1081</v>
      </c>
    </row>
    <row r="17" spans="1:4" ht="15" customHeight="1">
      <c r="A17" s="622" t="s">
        <v>197</v>
      </c>
      <c r="B17" s="623" t="s">
        <v>376</v>
      </c>
      <c r="C17" s="157">
        <v>3.37</v>
      </c>
      <c r="D17" s="159" t="s">
        <v>361</v>
      </c>
    </row>
    <row r="18" spans="1:4" ht="15" customHeight="1">
      <c r="A18" s="624" t="s">
        <v>231</v>
      </c>
      <c r="B18" s="625" t="s">
        <v>377</v>
      </c>
      <c r="C18" s="154">
        <v>2.86</v>
      </c>
      <c r="D18" s="156" t="s">
        <v>361</v>
      </c>
    </row>
    <row r="19" spans="1:4" ht="15" customHeight="1">
      <c r="A19" s="622" t="s">
        <v>245</v>
      </c>
      <c r="B19" s="623" t="s">
        <v>378</v>
      </c>
      <c r="C19" s="157">
        <v>2.88</v>
      </c>
      <c r="D19" s="159" t="s">
        <v>361</v>
      </c>
    </row>
    <row r="20" spans="1:4" ht="15" customHeight="1">
      <c r="A20" s="624" t="s">
        <v>246</v>
      </c>
      <c r="B20" s="625" t="s">
        <v>379</v>
      </c>
      <c r="C20" s="154">
        <v>3.51</v>
      </c>
      <c r="D20" s="156" t="s">
        <v>361</v>
      </c>
    </row>
    <row r="21" spans="1:4" ht="15" customHeight="1">
      <c r="A21" s="622" t="s">
        <v>315</v>
      </c>
      <c r="B21" s="623" t="s">
        <v>380</v>
      </c>
      <c r="C21" s="157">
        <v>3.48</v>
      </c>
      <c r="D21" s="159" t="s">
        <v>361</v>
      </c>
    </row>
    <row r="22" spans="1:4" ht="15" customHeight="1">
      <c r="A22" s="624" t="s">
        <v>321</v>
      </c>
      <c r="B22" s="625" t="s">
        <v>381</v>
      </c>
      <c r="C22" s="154">
        <v>4.7300000000000004</v>
      </c>
      <c r="D22" s="156" t="s">
        <v>361</v>
      </c>
    </row>
    <row r="23" spans="1:4" ht="15" customHeight="1">
      <c r="A23" s="622" t="s">
        <v>333</v>
      </c>
      <c r="B23" s="623" t="s">
        <v>382</v>
      </c>
      <c r="C23" s="157">
        <v>3.13</v>
      </c>
      <c r="D23" s="159" t="s">
        <v>361</v>
      </c>
    </row>
    <row r="24" spans="1:4" ht="15" customHeight="1">
      <c r="A24" s="624" t="s">
        <v>61</v>
      </c>
      <c r="B24" s="625" t="s">
        <v>365</v>
      </c>
      <c r="C24" s="154">
        <v>4.82</v>
      </c>
      <c r="D24" s="156" t="s">
        <v>361</v>
      </c>
    </row>
    <row r="25" spans="1:4" ht="15" customHeight="1">
      <c r="A25" s="622" t="s">
        <v>60</v>
      </c>
      <c r="B25" s="623" t="s">
        <v>383</v>
      </c>
      <c r="C25" s="157">
        <v>3.38</v>
      </c>
      <c r="D25" s="159" t="s">
        <v>361</v>
      </c>
    </row>
    <row r="26" spans="1:4" ht="15" customHeight="1">
      <c r="A26" s="624" t="s">
        <v>80</v>
      </c>
      <c r="B26" s="625" t="s">
        <v>384</v>
      </c>
      <c r="C26" s="154">
        <v>3.95</v>
      </c>
      <c r="D26" s="156" t="s">
        <v>361</v>
      </c>
    </row>
    <row r="27" spans="1:4" ht="15" customHeight="1">
      <c r="A27" s="622" t="s">
        <v>91</v>
      </c>
      <c r="B27" s="623" t="s">
        <v>385</v>
      </c>
      <c r="C27" s="157">
        <v>5.26</v>
      </c>
      <c r="D27" s="159" t="s">
        <v>361</v>
      </c>
    </row>
    <row r="28" spans="1:4" ht="15" customHeight="1">
      <c r="A28" s="624" t="s">
        <v>132</v>
      </c>
      <c r="B28" s="625" t="s">
        <v>386</v>
      </c>
      <c r="C28" s="154">
        <v>4.59</v>
      </c>
      <c r="D28" s="156" t="s">
        <v>361</v>
      </c>
    </row>
    <row r="29" spans="1:4" ht="15" customHeight="1">
      <c r="A29" s="622" t="s">
        <v>305</v>
      </c>
      <c r="B29" s="623" t="s">
        <v>387</v>
      </c>
      <c r="C29" s="158" t="s">
        <v>361</v>
      </c>
      <c r="D29" s="159" t="s">
        <v>1081</v>
      </c>
    </row>
    <row r="30" spans="1:4" ht="15" customHeight="1">
      <c r="A30" s="624" t="s">
        <v>343</v>
      </c>
      <c r="B30" s="625" t="s">
        <v>388</v>
      </c>
      <c r="C30" s="154">
        <v>3.39</v>
      </c>
      <c r="D30" s="156" t="s">
        <v>361</v>
      </c>
    </row>
    <row r="31" spans="1:4" ht="15" customHeight="1">
      <c r="A31" s="622" t="s">
        <v>94</v>
      </c>
      <c r="B31" s="623" t="s">
        <v>712</v>
      </c>
      <c r="C31" s="157">
        <v>3.57</v>
      </c>
      <c r="D31" s="159" t="s">
        <v>361</v>
      </c>
    </row>
    <row r="32" spans="1:4" ht="15" customHeight="1">
      <c r="A32" s="624" t="s">
        <v>93</v>
      </c>
      <c r="B32" s="625" t="s">
        <v>711</v>
      </c>
      <c r="C32" s="154">
        <v>2.86</v>
      </c>
      <c r="D32" s="156" t="s">
        <v>361</v>
      </c>
    </row>
    <row r="33" spans="1:4" ht="15" customHeight="1">
      <c r="A33" s="622" t="s">
        <v>136</v>
      </c>
      <c r="B33" s="623" t="s">
        <v>710</v>
      </c>
      <c r="C33" s="157">
        <v>2.91</v>
      </c>
      <c r="D33" s="159" t="s">
        <v>361</v>
      </c>
    </row>
    <row r="34" spans="1:4" ht="15" customHeight="1">
      <c r="A34" s="624" t="s">
        <v>156</v>
      </c>
      <c r="B34" s="625" t="s">
        <v>709</v>
      </c>
      <c r="C34" s="154">
        <v>3.75</v>
      </c>
      <c r="D34" s="156" t="s">
        <v>361</v>
      </c>
    </row>
    <row r="35" spans="1:4" ht="15" customHeight="1">
      <c r="A35" s="622" t="s">
        <v>199</v>
      </c>
      <c r="B35" s="623" t="s">
        <v>708</v>
      </c>
      <c r="C35" s="158" t="s">
        <v>361</v>
      </c>
      <c r="D35" s="159" t="s">
        <v>1081</v>
      </c>
    </row>
    <row r="36" spans="1:4" ht="15" customHeight="1">
      <c r="A36" s="624" t="s">
        <v>255</v>
      </c>
      <c r="B36" s="625" t="s">
        <v>707</v>
      </c>
      <c r="C36" s="154">
        <v>2.75</v>
      </c>
      <c r="D36" s="156" t="s">
        <v>361</v>
      </c>
    </row>
    <row r="37" spans="1:4" ht="15" customHeight="1">
      <c r="A37" s="622" t="s">
        <v>323</v>
      </c>
      <c r="B37" s="623" t="s">
        <v>706</v>
      </c>
      <c r="C37" s="158" t="s">
        <v>361</v>
      </c>
      <c r="D37" s="159" t="s">
        <v>1081</v>
      </c>
    </row>
    <row r="38" spans="1:4" ht="15" customHeight="1">
      <c r="A38" s="624" t="s">
        <v>334</v>
      </c>
      <c r="B38" s="625" t="s">
        <v>705</v>
      </c>
      <c r="C38" s="155">
        <v>4</v>
      </c>
      <c r="D38" s="156" t="s">
        <v>361</v>
      </c>
    </row>
    <row r="39" spans="1:4" ht="15" customHeight="1">
      <c r="A39" s="622" t="s">
        <v>348</v>
      </c>
      <c r="B39" s="623" t="s">
        <v>704</v>
      </c>
      <c r="C39" s="157">
        <v>3.12</v>
      </c>
      <c r="D39" s="159" t="s">
        <v>361</v>
      </c>
    </row>
    <row r="40" spans="1:4" ht="15" customHeight="1">
      <c r="A40" s="624" t="s">
        <v>72</v>
      </c>
      <c r="B40" s="625" t="s">
        <v>703</v>
      </c>
      <c r="C40" s="154">
        <v>6.12</v>
      </c>
      <c r="D40" s="156" t="s">
        <v>361</v>
      </c>
    </row>
    <row r="41" spans="1:4" ht="15" customHeight="1">
      <c r="A41" s="622" t="s">
        <v>71</v>
      </c>
      <c r="B41" s="623" t="s">
        <v>702</v>
      </c>
      <c r="C41" s="157">
        <v>3.73</v>
      </c>
      <c r="D41" s="159" t="s">
        <v>361</v>
      </c>
    </row>
    <row r="42" spans="1:4" ht="15" customHeight="1">
      <c r="A42" s="624" t="s">
        <v>1079</v>
      </c>
      <c r="B42" s="625" t="s">
        <v>1080</v>
      </c>
      <c r="C42" s="155" t="s">
        <v>361</v>
      </c>
      <c r="D42" s="156" t="s">
        <v>1081</v>
      </c>
    </row>
    <row r="43" spans="1:4" ht="15" customHeight="1">
      <c r="A43" s="622" t="s">
        <v>1082</v>
      </c>
      <c r="B43" s="623" t="s">
        <v>1083</v>
      </c>
      <c r="C43" s="158" t="s">
        <v>361</v>
      </c>
      <c r="D43" s="159" t="s">
        <v>1081</v>
      </c>
    </row>
    <row r="44" spans="1:4" ht="15" customHeight="1">
      <c r="A44" s="624" t="s">
        <v>1084</v>
      </c>
      <c r="B44" s="625" t="s">
        <v>1085</v>
      </c>
      <c r="C44" s="155" t="s">
        <v>361</v>
      </c>
      <c r="D44" s="156" t="s">
        <v>1081</v>
      </c>
    </row>
    <row r="45" spans="1:4" ht="15" customHeight="1">
      <c r="A45" s="622" t="s">
        <v>1086</v>
      </c>
      <c r="B45" s="623" t="s">
        <v>1087</v>
      </c>
      <c r="C45" s="158" t="s">
        <v>361</v>
      </c>
      <c r="D45" s="159" t="s">
        <v>1081</v>
      </c>
    </row>
    <row r="46" spans="1:4" ht="15" customHeight="1">
      <c r="A46" s="624" t="s">
        <v>1088</v>
      </c>
      <c r="B46" s="625" t="s">
        <v>1089</v>
      </c>
      <c r="C46" s="155" t="s">
        <v>361</v>
      </c>
      <c r="D46" s="156" t="s">
        <v>1081</v>
      </c>
    </row>
    <row r="47" spans="1:4" ht="15" customHeight="1">
      <c r="A47" s="622" t="s">
        <v>1090</v>
      </c>
      <c r="B47" s="623" t="s">
        <v>1091</v>
      </c>
      <c r="C47" s="158" t="s">
        <v>361</v>
      </c>
      <c r="D47" s="159" t="s">
        <v>1081</v>
      </c>
    </row>
    <row r="48" spans="1:4" ht="15" customHeight="1">
      <c r="A48" s="624" t="s">
        <v>1092</v>
      </c>
      <c r="B48" s="625" t="s">
        <v>1093</v>
      </c>
      <c r="C48" s="155" t="s">
        <v>361</v>
      </c>
      <c r="D48" s="156" t="s">
        <v>1081</v>
      </c>
    </row>
    <row r="49" spans="1:4" ht="15" customHeight="1">
      <c r="A49" s="622" t="s">
        <v>1094</v>
      </c>
      <c r="B49" s="623" t="s">
        <v>1095</v>
      </c>
      <c r="C49" s="158" t="s">
        <v>361</v>
      </c>
      <c r="D49" s="159" t="s">
        <v>1081</v>
      </c>
    </row>
    <row r="50" spans="1:4" ht="15" customHeight="1">
      <c r="A50" s="624" t="s">
        <v>1096</v>
      </c>
      <c r="B50" s="625" t="s">
        <v>1097</v>
      </c>
      <c r="C50" s="155" t="s">
        <v>361</v>
      </c>
      <c r="D50" s="156" t="s">
        <v>1081</v>
      </c>
    </row>
    <row r="51" spans="1:4" ht="15" customHeight="1">
      <c r="A51" s="622" t="s">
        <v>1098</v>
      </c>
      <c r="B51" s="623" t="s">
        <v>1099</v>
      </c>
      <c r="C51" s="158" t="s">
        <v>361</v>
      </c>
      <c r="D51" s="159" t="s">
        <v>1081</v>
      </c>
    </row>
    <row r="52" spans="1:4" ht="15" customHeight="1">
      <c r="A52" s="624" t="s">
        <v>1104</v>
      </c>
      <c r="B52" s="625" t="s">
        <v>1105</v>
      </c>
      <c r="C52" s="154">
        <v>4.07</v>
      </c>
      <c r="D52" s="156" t="s">
        <v>361</v>
      </c>
    </row>
    <row r="53" spans="1:4" ht="15" customHeight="1">
      <c r="A53" s="622" t="s">
        <v>1106</v>
      </c>
      <c r="B53" s="623" t="s">
        <v>1107</v>
      </c>
      <c r="C53" s="158" t="s">
        <v>361</v>
      </c>
      <c r="D53" s="159" t="s">
        <v>1081</v>
      </c>
    </row>
    <row r="54" spans="1:4" ht="15" customHeight="1">
      <c r="A54" s="624" t="s">
        <v>1108</v>
      </c>
      <c r="B54" s="625" t="s">
        <v>1109</v>
      </c>
      <c r="C54" s="155" t="s">
        <v>361</v>
      </c>
      <c r="D54" s="156" t="s">
        <v>1081</v>
      </c>
    </row>
    <row r="55" spans="1:4" ht="15" customHeight="1">
      <c r="A55" s="622" t="s">
        <v>1110</v>
      </c>
      <c r="B55" s="623" t="s">
        <v>1111</v>
      </c>
      <c r="C55" s="158" t="s">
        <v>361</v>
      </c>
      <c r="D55" s="159" t="s">
        <v>1081</v>
      </c>
    </row>
    <row r="56" spans="1:4" ht="15" customHeight="1">
      <c r="A56" s="624" t="s">
        <v>1100</v>
      </c>
      <c r="B56" s="625" t="s">
        <v>1101</v>
      </c>
      <c r="C56" s="155" t="s">
        <v>361</v>
      </c>
      <c r="D56" s="156" t="s">
        <v>1081</v>
      </c>
    </row>
    <row r="57" spans="1:4" ht="15" customHeight="1">
      <c r="A57" s="622" t="s">
        <v>1102</v>
      </c>
      <c r="B57" s="623" t="s">
        <v>1103</v>
      </c>
      <c r="C57" s="158" t="s">
        <v>361</v>
      </c>
      <c r="D57" s="159" t="s">
        <v>1081</v>
      </c>
    </row>
    <row r="58" spans="1:4" ht="15" customHeight="1">
      <c r="A58" s="624" t="s">
        <v>131</v>
      </c>
      <c r="B58" s="625" t="s">
        <v>701</v>
      </c>
      <c r="C58" s="154">
        <v>5.81</v>
      </c>
      <c r="D58" s="156" t="s">
        <v>361</v>
      </c>
    </row>
    <row r="59" spans="1:4" ht="15" customHeight="1">
      <c r="A59" s="622" t="s">
        <v>131</v>
      </c>
      <c r="B59" s="623" t="s">
        <v>1112</v>
      </c>
      <c r="C59" s="157">
        <v>6.13</v>
      </c>
      <c r="D59" s="159" t="s">
        <v>361</v>
      </c>
    </row>
    <row r="60" spans="1:4" ht="15" customHeight="1">
      <c r="A60" s="624" t="s">
        <v>1113</v>
      </c>
      <c r="B60" s="625" t="s">
        <v>1114</v>
      </c>
      <c r="C60" s="155" t="s">
        <v>361</v>
      </c>
      <c r="D60" s="156" t="s">
        <v>1081</v>
      </c>
    </row>
    <row r="61" spans="1:4" ht="15" customHeight="1">
      <c r="A61" s="622" t="s">
        <v>1115</v>
      </c>
      <c r="B61" s="623" t="s">
        <v>1116</v>
      </c>
      <c r="C61" s="158" t="s">
        <v>361</v>
      </c>
      <c r="D61" s="159" t="s">
        <v>1081</v>
      </c>
    </row>
    <row r="62" spans="1:4" ht="15" customHeight="1">
      <c r="A62" s="624" t="s">
        <v>1117</v>
      </c>
      <c r="B62" s="625" t="s">
        <v>1118</v>
      </c>
      <c r="C62" s="154">
        <v>5.73</v>
      </c>
      <c r="D62" s="156" t="s">
        <v>361</v>
      </c>
    </row>
    <row r="63" spans="1:4" ht="15" customHeight="1">
      <c r="A63" s="622" t="s">
        <v>152</v>
      </c>
      <c r="B63" s="623" t="s">
        <v>700</v>
      </c>
      <c r="C63" s="157">
        <v>5.45</v>
      </c>
      <c r="D63" s="159" t="s">
        <v>361</v>
      </c>
    </row>
    <row r="64" spans="1:4" ht="15" customHeight="1">
      <c r="A64" s="624" t="s">
        <v>1203</v>
      </c>
      <c r="B64" s="625" t="s">
        <v>1204</v>
      </c>
      <c r="C64" s="154">
        <v>5.52</v>
      </c>
      <c r="D64" s="156" t="s">
        <v>361</v>
      </c>
    </row>
    <row r="65" spans="1:4" ht="15" customHeight="1">
      <c r="A65" s="622" t="s">
        <v>1199</v>
      </c>
      <c r="B65" s="623" t="s">
        <v>1200</v>
      </c>
      <c r="C65" s="158" t="s">
        <v>361</v>
      </c>
      <c r="D65" s="159" t="s">
        <v>1081</v>
      </c>
    </row>
    <row r="66" spans="1:4" ht="15" customHeight="1">
      <c r="A66" s="624" t="s">
        <v>1201</v>
      </c>
      <c r="B66" s="625" t="s">
        <v>1202</v>
      </c>
      <c r="C66" s="154">
        <v>5.99</v>
      </c>
      <c r="D66" s="156" t="s">
        <v>361</v>
      </c>
    </row>
    <row r="67" spans="1:4" ht="15" customHeight="1">
      <c r="A67" s="622" t="s">
        <v>1205</v>
      </c>
      <c r="B67" s="623" t="s">
        <v>1206</v>
      </c>
      <c r="C67" s="157">
        <v>4.9000000000000004</v>
      </c>
      <c r="D67" s="159" t="s">
        <v>361</v>
      </c>
    </row>
    <row r="68" spans="1:4" ht="15" customHeight="1">
      <c r="A68" s="624" t="s">
        <v>1207</v>
      </c>
      <c r="B68" s="625" t="s">
        <v>1208</v>
      </c>
      <c r="C68" s="155" t="s">
        <v>361</v>
      </c>
      <c r="D68" s="156" t="s">
        <v>1081</v>
      </c>
    </row>
    <row r="69" spans="1:4" ht="15" customHeight="1">
      <c r="A69" s="622" t="s">
        <v>1209</v>
      </c>
      <c r="B69" s="623" t="s">
        <v>1210</v>
      </c>
      <c r="C69" s="157">
        <v>5.0199999999999996</v>
      </c>
      <c r="D69" s="159" t="s">
        <v>361</v>
      </c>
    </row>
    <row r="70" spans="1:4" ht="15" customHeight="1">
      <c r="A70" s="624" t="s">
        <v>1211</v>
      </c>
      <c r="B70" s="625" t="s">
        <v>1212</v>
      </c>
      <c r="C70" s="155" t="s">
        <v>361</v>
      </c>
      <c r="D70" s="156" t="s">
        <v>1081</v>
      </c>
    </row>
    <row r="71" spans="1:4" ht="15" customHeight="1">
      <c r="A71" s="622" t="s">
        <v>178</v>
      </c>
      <c r="B71" s="623" t="s">
        <v>699</v>
      </c>
      <c r="C71" s="157">
        <v>6.09</v>
      </c>
      <c r="D71" s="159" t="s">
        <v>361</v>
      </c>
    </row>
    <row r="72" spans="1:4" ht="15" customHeight="1">
      <c r="A72" s="624" t="s">
        <v>1213</v>
      </c>
      <c r="B72" s="625" t="s">
        <v>1214</v>
      </c>
      <c r="C72" s="154">
        <v>5.79</v>
      </c>
      <c r="D72" s="156" t="s">
        <v>361</v>
      </c>
    </row>
    <row r="73" spans="1:4" ht="15" customHeight="1">
      <c r="A73" s="622" t="s">
        <v>1227</v>
      </c>
      <c r="B73" s="623" t="s">
        <v>1228</v>
      </c>
      <c r="C73" s="157">
        <v>5.72</v>
      </c>
      <c r="D73" s="159" t="s">
        <v>361</v>
      </c>
    </row>
    <row r="74" spans="1:4" ht="15" customHeight="1">
      <c r="A74" s="624" t="s">
        <v>1229</v>
      </c>
      <c r="B74" s="625" t="s">
        <v>1230</v>
      </c>
      <c r="C74" s="154">
        <v>6.7</v>
      </c>
      <c r="D74" s="156" t="s">
        <v>361</v>
      </c>
    </row>
    <row r="75" spans="1:4" ht="15" customHeight="1">
      <c r="A75" s="622" t="s">
        <v>1215</v>
      </c>
      <c r="B75" s="623" t="s">
        <v>1216</v>
      </c>
      <c r="C75" s="158" t="s">
        <v>361</v>
      </c>
      <c r="D75" s="159" t="s">
        <v>1081</v>
      </c>
    </row>
    <row r="76" spans="1:4" ht="15" customHeight="1">
      <c r="A76" s="624" t="s">
        <v>1217</v>
      </c>
      <c r="B76" s="625" t="s">
        <v>1218</v>
      </c>
      <c r="C76" s="155" t="s">
        <v>361</v>
      </c>
      <c r="D76" s="156" t="s">
        <v>1081</v>
      </c>
    </row>
    <row r="77" spans="1:4" ht="15" customHeight="1">
      <c r="A77" s="622" t="s">
        <v>1219</v>
      </c>
      <c r="B77" s="623" t="s">
        <v>1220</v>
      </c>
      <c r="C77" s="157">
        <v>6.29</v>
      </c>
      <c r="D77" s="159" t="s">
        <v>361</v>
      </c>
    </row>
    <row r="78" spans="1:4" ht="15" customHeight="1">
      <c r="A78" s="624" t="s">
        <v>1231</v>
      </c>
      <c r="B78" s="625" t="s">
        <v>1232</v>
      </c>
      <c r="C78" s="154">
        <v>5.88</v>
      </c>
      <c r="D78" s="156" t="s">
        <v>361</v>
      </c>
    </row>
    <row r="79" spans="1:4" ht="15" customHeight="1">
      <c r="A79" s="622" t="s">
        <v>1225</v>
      </c>
      <c r="B79" s="623" t="s">
        <v>1226</v>
      </c>
      <c r="C79" s="157">
        <v>6.07</v>
      </c>
      <c r="D79" s="159" t="s">
        <v>361</v>
      </c>
    </row>
    <row r="80" spans="1:4" ht="15" customHeight="1">
      <c r="A80" s="624" t="s">
        <v>1221</v>
      </c>
      <c r="B80" s="625" t="s">
        <v>1222</v>
      </c>
      <c r="C80" s="155" t="s">
        <v>361</v>
      </c>
      <c r="D80" s="156" t="s">
        <v>1081</v>
      </c>
    </row>
    <row r="81" spans="1:4" ht="15" customHeight="1">
      <c r="A81" s="622" t="s">
        <v>1223</v>
      </c>
      <c r="B81" s="623" t="s">
        <v>1224</v>
      </c>
      <c r="C81" s="157">
        <v>5.13</v>
      </c>
      <c r="D81" s="159" t="s">
        <v>361</v>
      </c>
    </row>
    <row r="82" spans="1:4" ht="15" customHeight="1">
      <c r="A82" s="624" t="s">
        <v>184</v>
      </c>
      <c r="B82" s="625" t="s">
        <v>698</v>
      </c>
      <c r="C82" s="154">
        <v>7.72</v>
      </c>
      <c r="D82" s="156" t="s">
        <v>361</v>
      </c>
    </row>
    <row r="83" spans="1:4" ht="15" customHeight="1">
      <c r="A83" s="622" t="s">
        <v>1233</v>
      </c>
      <c r="B83" s="623" t="s">
        <v>1234</v>
      </c>
      <c r="C83" s="157">
        <v>6.38</v>
      </c>
      <c r="D83" s="159" t="s">
        <v>361</v>
      </c>
    </row>
    <row r="84" spans="1:4" ht="15" customHeight="1">
      <c r="A84" s="624" t="s">
        <v>1235</v>
      </c>
      <c r="B84" s="625" t="s">
        <v>1236</v>
      </c>
      <c r="C84" s="154">
        <v>8.81</v>
      </c>
      <c r="D84" s="156" t="s">
        <v>361</v>
      </c>
    </row>
    <row r="85" spans="1:4" ht="15" customHeight="1">
      <c r="A85" s="622" t="s">
        <v>1237</v>
      </c>
      <c r="B85" s="623" t="s">
        <v>1238</v>
      </c>
      <c r="C85" s="157">
        <v>6.48</v>
      </c>
      <c r="D85" s="159" t="s">
        <v>361</v>
      </c>
    </row>
    <row r="86" spans="1:4" ht="15" customHeight="1">
      <c r="A86" s="624" t="s">
        <v>1239</v>
      </c>
      <c r="B86" s="625" t="s">
        <v>1240</v>
      </c>
      <c r="C86" s="154">
        <v>7.72</v>
      </c>
      <c r="D86" s="156" t="s">
        <v>361</v>
      </c>
    </row>
    <row r="87" spans="1:4" ht="15" customHeight="1">
      <c r="A87" s="622" t="s">
        <v>220</v>
      </c>
      <c r="B87" s="623" t="s">
        <v>697</v>
      </c>
      <c r="C87" s="157">
        <v>3.32</v>
      </c>
      <c r="D87" s="159" t="s">
        <v>361</v>
      </c>
    </row>
    <row r="88" spans="1:4" ht="15" customHeight="1">
      <c r="A88" s="624" t="s">
        <v>1161</v>
      </c>
      <c r="B88" s="625" t="s">
        <v>1162</v>
      </c>
      <c r="C88" s="155" t="s">
        <v>361</v>
      </c>
      <c r="D88" s="156" t="s">
        <v>1081</v>
      </c>
    </row>
    <row r="89" spans="1:4" ht="15" customHeight="1">
      <c r="A89" s="622" t="s">
        <v>1163</v>
      </c>
      <c r="B89" s="623" t="s">
        <v>1164</v>
      </c>
      <c r="C89" s="158" t="s">
        <v>361</v>
      </c>
      <c r="D89" s="159" t="s">
        <v>1081</v>
      </c>
    </row>
    <row r="90" spans="1:4" ht="15" customHeight="1">
      <c r="A90" s="624" t="s">
        <v>1165</v>
      </c>
      <c r="B90" s="625" t="s">
        <v>1166</v>
      </c>
      <c r="C90" s="154">
        <v>2.92</v>
      </c>
      <c r="D90" s="156" t="s">
        <v>361</v>
      </c>
    </row>
    <row r="91" spans="1:4" ht="15" customHeight="1">
      <c r="A91" s="622" t="s">
        <v>1167</v>
      </c>
      <c r="B91" s="623" t="s">
        <v>1168</v>
      </c>
      <c r="C91" s="158" t="s">
        <v>361</v>
      </c>
      <c r="D91" s="159" t="s">
        <v>1081</v>
      </c>
    </row>
    <row r="92" spans="1:4" ht="15" customHeight="1">
      <c r="A92" s="624" t="s">
        <v>1169</v>
      </c>
      <c r="B92" s="625" t="s">
        <v>1170</v>
      </c>
      <c r="C92" s="155" t="s">
        <v>361</v>
      </c>
      <c r="D92" s="156" t="s">
        <v>1081</v>
      </c>
    </row>
    <row r="93" spans="1:4" ht="15" customHeight="1">
      <c r="A93" s="622" t="s">
        <v>1171</v>
      </c>
      <c r="B93" s="623" t="s">
        <v>1172</v>
      </c>
      <c r="C93" s="158" t="s">
        <v>361</v>
      </c>
      <c r="D93" s="159" t="s">
        <v>1081</v>
      </c>
    </row>
    <row r="94" spans="1:4" ht="15" customHeight="1">
      <c r="A94" s="624" t="s">
        <v>1173</v>
      </c>
      <c r="B94" s="625" t="s">
        <v>1174</v>
      </c>
      <c r="C94" s="155" t="s">
        <v>361</v>
      </c>
      <c r="D94" s="156" t="s">
        <v>1081</v>
      </c>
    </row>
    <row r="95" spans="1:4" ht="15" customHeight="1">
      <c r="A95" s="622" t="s">
        <v>1175</v>
      </c>
      <c r="B95" s="623" t="s">
        <v>1176</v>
      </c>
      <c r="C95" s="158" t="s">
        <v>361</v>
      </c>
      <c r="D95" s="159" t="s">
        <v>1081</v>
      </c>
    </row>
    <row r="96" spans="1:4" ht="15" customHeight="1">
      <c r="A96" s="624" t="s">
        <v>1179</v>
      </c>
      <c r="B96" s="625" t="s">
        <v>1180</v>
      </c>
      <c r="C96" s="155" t="s">
        <v>361</v>
      </c>
      <c r="D96" s="156" t="s">
        <v>1081</v>
      </c>
    </row>
    <row r="97" spans="1:4" ht="15" customHeight="1">
      <c r="A97" s="622" t="s">
        <v>1181</v>
      </c>
      <c r="B97" s="623" t="s">
        <v>1182</v>
      </c>
      <c r="C97" s="157">
        <v>3.75</v>
      </c>
      <c r="D97" s="159" t="s">
        <v>361</v>
      </c>
    </row>
    <row r="98" spans="1:4" ht="15" customHeight="1">
      <c r="A98" s="624" t="s">
        <v>1183</v>
      </c>
      <c r="B98" s="625" t="s">
        <v>1184</v>
      </c>
      <c r="C98" s="155" t="s">
        <v>361</v>
      </c>
      <c r="D98" s="156" t="s">
        <v>1081</v>
      </c>
    </row>
    <row r="99" spans="1:4" ht="15" customHeight="1">
      <c r="A99" s="622" t="s">
        <v>1177</v>
      </c>
      <c r="B99" s="623" t="s">
        <v>1178</v>
      </c>
      <c r="C99" s="157">
        <v>3.59</v>
      </c>
      <c r="D99" s="159" t="s">
        <v>361</v>
      </c>
    </row>
    <row r="100" spans="1:4" ht="15" customHeight="1">
      <c r="A100" s="624" t="s">
        <v>230</v>
      </c>
      <c r="B100" s="625" t="s">
        <v>696</v>
      </c>
      <c r="C100" s="154">
        <v>3.62</v>
      </c>
      <c r="D100" s="156" t="s">
        <v>361</v>
      </c>
    </row>
    <row r="101" spans="1:4" ht="15" customHeight="1">
      <c r="A101" s="622" t="s">
        <v>1241</v>
      </c>
      <c r="B101" s="623" t="s">
        <v>1242</v>
      </c>
      <c r="C101" s="158" t="s">
        <v>361</v>
      </c>
      <c r="D101" s="159" t="s">
        <v>1081</v>
      </c>
    </row>
    <row r="102" spans="1:4" ht="15" customHeight="1">
      <c r="A102" s="624" t="s">
        <v>1243</v>
      </c>
      <c r="B102" s="625" t="s">
        <v>1244</v>
      </c>
      <c r="C102" s="155" t="s">
        <v>361</v>
      </c>
      <c r="D102" s="156" t="s">
        <v>1081</v>
      </c>
    </row>
    <row r="103" spans="1:4" ht="15" customHeight="1">
      <c r="A103" s="622" t="s">
        <v>1245</v>
      </c>
      <c r="B103" s="623" t="s">
        <v>1246</v>
      </c>
      <c r="C103" s="158" t="s">
        <v>361</v>
      </c>
      <c r="D103" s="159" t="s">
        <v>1081</v>
      </c>
    </row>
    <row r="104" spans="1:4" ht="15" customHeight="1">
      <c r="A104" s="624" t="s">
        <v>1247</v>
      </c>
      <c r="B104" s="625" t="s">
        <v>1248</v>
      </c>
      <c r="C104" s="155" t="s">
        <v>361</v>
      </c>
      <c r="D104" s="156" t="s">
        <v>1081</v>
      </c>
    </row>
    <row r="105" spans="1:4" ht="15" customHeight="1">
      <c r="A105" s="622" t="s">
        <v>1249</v>
      </c>
      <c r="B105" s="623" t="s">
        <v>1250</v>
      </c>
      <c r="C105" s="158" t="s">
        <v>361</v>
      </c>
      <c r="D105" s="159" t="s">
        <v>1081</v>
      </c>
    </row>
    <row r="106" spans="1:4" ht="15" customHeight="1">
      <c r="A106" s="624" t="s">
        <v>1251</v>
      </c>
      <c r="B106" s="625" t="s">
        <v>1252</v>
      </c>
      <c r="C106" s="155" t="s">
        <v>361</v>
      </c>
      <c r="D106" s="156" t="s">
        <v>1081</v>
      </c>
    </row>
    <row r="107" spans="1:4" ht="15" customHeight="1">
      <c r="A107" s="622" t="s">
        <v>1253</v>
      </c>
      <c r="B107" s="623" t="s">
        <v>1254</v>
      </c>
      <c r="C107" s="158" t="s">
        <v>361</v>
      </c>
      <c r="D107" s="159" t="s">
        <v>1081</v>
      </c>
    </row>
    <row r="108" spans="1:4" ht="15" customHeight="1">
      <c r="A108" s="624" t="s">
        <v>1255</v>
      </c>
      <c r="B108" s="625" t="s">
        <v>1256</v>
      </c>
      <c r="C108" s="154">
        <v>4.6500000000000004</v>
      </c>
      <c r="D108" s="156" t="s">
        <v>361</v>
      </c>
    </row>
    <row r="109" spans="1:4" ht="15" customHeight="1">
      <c r="A109" s="622" t="s">
        <v>1257</v>
      </c>
      <c r="B109" s="623" t="s">
        <v>1258</v>
      </c>
      <c r="C109" s="157">
        <v>3.15</v>
      </c>
      <c r="D109" s="159" t="s">
        <v>361</v>
      </c>
    </row>
    <row r="110" spans="1:4" ht="15" customHeight="1">
      <c r="A110" s="624" t="s">
        <v>1259</v>
      </c>
      <c r="B110" s="625" t="s">
        <v>1260</v>
      </c>
      <c r="C110" s="155" t="s">
        <v>361</v>
      </c>
      <c r="D110" s="156" t="s">
        <v>1081</v>
      </c>
    </row>
    <row r="111" spans="1:4" ht="15" customHeight="1">
      <c r="A111" s="622" t="s">
        <v>1261</v>
      </c>
      <c r="B111" s="623" t="s">
        <v>1262</v>
      </c>
      <c r="C111" s="158" t="s">
        <v>361</v>
      </c>
      <c r="D111" s="159" t="s">
        <v>1081</v>
      </c>
    </row>
    <row r="112" spans="1:4" ht="15" customHeight="1">
      <c r="A112" s="624" t="s">
        <v>230</v>
      </c>
      <c r="B112" s="625" t="s">
        <v>1275</v>
      </c>
      <c r="C112" s="154">
        <v>4.42</v>
      </c>
      <c r="D112" s="156" t="s">
        <v>361</v>
      </c>
    </row>
    <row r="113" spans="1:4" ht="15" customHeight="1">
      <c r="A113" s="622" t="s">
        <v>1263</v>
      </c>
      <c r="B113" s="623" t="s">
        <v>1264</v>
      </c>
      <c r="C113" s="157">
        <v>3.23</v>
      </c>
      <c r="D113" s="159" t="s">
        <v>361</v>
      </c>
    </row>
    <row r="114" spans="1:4" ht="15" customHeight="1">
      <c r="A114" s="624" t="s">
        <v>1265</v>
      </c>
      <c r="B114" s="625" t="s">
        <v>1266</v>
      </c>
      <c r="C114" s="155" t="s">
        <v>361</v>
      </c>
      <c r="D114" s="156" t="s">
        <v>1081</v>
      </c>
    </row>
    <row r="115" spans="1:4" ht="15" customHeight="1">
      <c r="A115" s="622" t="s">
        <v>1267</v>
      </c>
      <c r="B115" s="623" t="s">
        <v>1268</v>
      </c>
      <c r="C115" s="158" t="s">
        <v>361</v>
      </c>
      <c r="D115" s="159" t="s">
        <v>1081</v>
      </c>
    </row>
    <row r="116" spans="1:4" ht="15" customHeight="1">
      <c r="A116" s="624" t="s">
        <v>1269</v>
      </c>
      <c r="B116" s="625" t="s">
        <v>1270</v>
      </c>
      <c r="C116" s="155" t="s">
        <v>361</v>
      </c>
      <c r="D116" s="156" t="s">
        <v>1081</v>
      </c>
    </row>
    <row r="117" spans="1:4" ht="15" customHeight="1">
      <c r="A117" s="622" t="s">
        <v>1271</v>
      </c>
      <c r="B117" s="623" t="s">
        <v>1272</v>
      </c>
      <c r="C117" s="158" t="s">
        <v>361</v>
      </c>
      <c r="D117" s="159" t="s">
        <v>1081</v>
      </c>
    </row>
    <row r="118" spans="1:4" ht="15" customHeight="1">
      <c r="A118" s="624" t="s">
        <v>1273</v>
      </c>
      <c r="B118" s="625" t="s">
        <v>1274</v>
      </c>
      <c r="C118" s="154">
        <v>2.5499999999999998</v>
      </c>
      <c r="D118" s="156" t="s">
        <v>361</v>
      </c>
    </row>
    <row r="119" spans="1:4" ht="15" customHeight="1">
      <c r="A119" s="622" t="s">
        <v>251</v>
      </c>
      <c r="B119" s="623" t="s">
        <v>695</v>
      </c>
      <c r="C119" s="157">
        <v>8.6999999999999993</v>
      </c>
      <c r="D119" s="159" t="s">
        <v>361</v>
      </c>
    </row>
    <row r="120" spans="1:4" ht="15" customHeight="1">
      <c r="A120" s="624" t="s">
        <v>1276</v>
      </c>
      <c r="B120" s="625" t="s">
        <v>1277</v>
      </c>
      <c r="C120" s="154">
        <v>9.08</v>
      </c>
      <c r="D120" s="156" t="s">
        <v>361</v>
      </c>
    </row>
    <row r="121" spans="1:4" ht="15" customHeight="1">
      <c r="A121" s="622" t="s">
        <v>1278</v>
      </c>
      <c r="B121" s="623" t="s">
        <v>1279</v>
      </c>
      <c r="C121" s="157">
        <v>7.87</v>
      </c>
      <c r="D121" s="159" t="s">
        <v>361</v>
      </c>
    </row>
    <row r="122" spans="1:4" ht="15" customHeight="1">
      <c r="A122" s="624" t="s">
        <v>1280</v>
      </c>
      <c r="B122" s="625" t="s">
        <v>1281</v>
      </c>
      <c r="C122" s="154">
        <v>8.17</v>
      </c>
      <c r="D122" s="156" t="s">
        <v>361</v>
      </c>
    </row>
    <row r="123" spans="1:4" ht="15" customHeight="1">
      <c r="A123" s="622" t="s">
        <v>1282</v>
      </c>
      <c r="B123" s="623" t="s">
        <v>1283</v>
      </c>
      <c r="C123" s="157">
        <v>8.3699999999999992</v>
      </c>
      <c r="D123" s="159" t="s">
        <v>361</v>
      </c>
    </row>
    <row r="124" spans="1:4" ht="15" customHeight="1">
      <c r="A124" s="624" t="s">
        <v>1284</v>
      </c>
      <c r="B124" s="625" t="s">
        <v>1285</v>
      </c>
      <c r="C124" s="154">
        <v>9.0299999999999994</v>
      </c>
      <c r="D124" s="156" t="s">
        <v>361</v>
      </c>
    </row>
    <row r="125" spans="1:4" ht="15" customHeight="1">
      <c r="A125" s="622" t="s">
        <v>1286</v>
      </c>
      <c r="B125" s="623" t="s">
        <v>1287</v>
      </c>
      <c r="C125" s="157">
        <v>9.1300000000000008</v>
      </c>
      <c r="D125" s="159" t="s">
        <v>361</v>
      </c>
    </row>
    <row r="126" spans="1:4" ht="15" customHeight="1">
      <c r="A126" s="624" t="s">
        <v>1288</v>
      </c>
      <c r="B126" s="625" t="s">
        <v>1289</v>
      </c>
      <c r="C126" s="154">
        <v>9.2200000000000006</v>
      </c>
      <c r="D126" s="156" t="s">
        <v>361</v>
      </c>
    </row>
    <row r="127" spans="1:4" ht="15" customHeight="1">
      <c r="A127" s="622" t="s">
        <v>256</v>
      </c>
      <c r="B127" s="623" t="s">
        <v>694</v>
      </c>
      <c r="C127" s="157">
        <v>5.41</v>
      </c>
      <c r="D127" s="159" t="s">
        <v>361</v>
      </c>
    </row>
    <row r="128" spans="1:4" ht="15" customHeight="1">
      <c r="A128" s="624" t="s">
        <v>1290</v>
      </c>
      <c r="B128" s="625" t="s">
        <v>1291</v>
      </c>
      <c r="C128" s="155" t="s">
        <v>361</v>
      </c>
      <c r="D128" s="156" t="s">
        <v>1081</v>
      </c>
    </row>
    <row r="129" spans="1:4" ht="15" customHeight="1">
      <c r="A129" s="622" t="s">
        <v>1292</v>
      </c>
      <c r="B129" s="623" t="s">
        <v>1293</v>
      </c>
      <c r="C129" s="158" t="s">
        <v>361</v>
      </c>
      <c r="D129" s="159" t="s">
        <v>1081</v>
      </c>
    </row>
    <row r="130" spans="1:4" ht="15" customHeight="1">
      <c r="A130" s="624" t="s">
        <v>1294</v>
      </c>
      <c r="B130" s="625" t="s">
        <v>1295</v>
      </c>
      <c r="C130" s="155" t="s">
        <v>361</v>
      </c>
      <c r="D130" s="156" t="s">
        <v>1081</v>
      </c>
    </row>
    <row r="131" spans="1:4" ht="15" customHeight="1">
      <c r="A131" s="622" t="s">
        <v>1296</v>
      </c>
      <c r="B131" s="623" t="s">
        <v>1297</v>
      </c>
      <c r="C131" s="158" t="s">
        <v>361</v>
      </c>
      <c r="D131" s="159" t="s">
        <v>1081</v>
      </c>
    </row>
    <row r="132" spans="1:4" ht="15" customHeight="1">
      <c r="A132" s="624" t="s">
        <v>1302</v>
      </c>
      <c r="B132" s="625" t="s">
        <v>1303</v>
      </c>
      <c r="C132" s="154">
        <v>5.57</v>
      </c>
      <c r="D132" s="156" t="s">
        <v>361</v>
      </c>
    </row>
    <row r="133" spans="1:4" ht="15" customHeight="1">
      <c r="A133" s="622" t="s">
        <v>1300</v>
      </c>
      <c r="B133" s="623" t="s">
        <v>1301</v>
      </c>
      <c r="C133" s="158" t="s">
        <v>361</v>
      </c>
      <c r="D133" s="159" t="s">
        <v>1081</v>
      </c>
    </row>
    <row r="134" spans="1:4" ht="15" customHeight="1">
      <c r="A134" s="624" t="s">
        <v>1298</v>
      </c>
      <c r="B134" s="625" t="s">
        <v>1299</v>
      </c>
      <c r="C134" s="154">
        <v>5.25</v>
      </c>
      <c r="D134" s="156" t="s">
        <v>361</v>
      </c>
    </row>
    <row r="135" spans="1:4" ht="15" customHeight="1">
      <c r="A135" s="622" t="s">
        <v>273</v>
      </c>
      <c r="B135" s="623" t="s">
        <v>693</v>
      </c>
      <c r="C135" s="157">
        <v>3.96</v>
      </c>
      <c r="D135" s="159" t="s">
        <v>361</v>
      </c>
    </row>
    <row r="136" spans="1:4" ht="15" customHeight="1">
      <c r="A136" s="624" t="s">
        <v>1119</v>
      </c>
      <c r="B136" s="625" t="s">
        <v>1120</v>
      </c>
      <c r="C136" s="154">
        <v>3.28</v>
      </c>
      <c r="D136" s="156" t="s">
        <v>361</v>
      </c>
    </row>
    <row r="137" spans="1:4" ht="15" customHeight="1">
      <c r="A137" s="622" t="s">
        <v>1121</v>
      </c>
      <c r="B137" s="623" t="s">
        <v>1122</v>
      </c>
      <c r="C137" s="157">
        <v>3.57</v>
      </c>
      <c r="D137" s="159" t="s">
        <v>361</v>
      </c>
    </row>
    <row r="138" spans="1:4" ht="15" customHeight="1">
      <c r="A138" s="624" t="s">
        <v>1123</v>
      </c>
      <c r="B138" s="625" t="s">
        <v>1124</v>
      </c>
      <c r="C138" s="155" t="s">
        <v>361</v>
      </c>
      <c r="D138" s="156" t="s">
        <v>1081</v>
      </c>
    </row>
    <row r="139" spans="1:4" ht="15" customHeight="1">
      <c r="A139" s="622" t="s">
        <v>1125</v>
      </c>
      <c r="B139" s="623" t="s">
        <v>1126</v>
      </c>
      <c r="C139" s="158" t="s">
        <v>361</v>
      </c>
      <c r="D139" s="159" t="s">
        <v>1081</v>
      </c>
    </row>
    <row r="140" spans="1:4" ht="15" customHeight="1">
      <c r="A140" s="624" t="s">
        <v>1127</v>
      </c>
      <c r="B140" s="625" t="s">
        <v>1128</v>
      </c>
      <c r="C140" s="155" t="s">
        <v>361</v>
      </c>
      <c r="D140" s="156" t="s">
        <v>1081</v>
      </c>
    </row>
    <row r="141" spans="1:4" ht="15" customHeight="1">
      <c r="A141" s="622" t="s">
        <v>1129</v>
      </c>
      <c r="B141" s="623" t="s">
        <v>1130</v>
      </c>
      <c r="C141" s="157">
        <v>4.21</v>
      </c>
      <c r="D141" s="159" t="s">
        <v>361</v>
      </c>
    </row>
    <row r="142" spans="1:4" ht="15" customHeight="1">
      <c r="A142" s="624" t="s">
        <v>1131</v>
      </c>
      <c r="B142" s="625" t="s">
        <v>1132</v>
      </c>
      <c r="C142" s="155" t="s">
        <v>361</v>
      </c>
      <c r="D142" s="156" t="s">
        <v>1081</v>
      </c>
    </row>
    <row r="143" spans="1:4" ht="15" customHeight="1">
      <c r="A143" s="622" t="s">
        <v>1133</v>
      </c>
      <c r="B143" s="623" t="s">
        <v>1134</v>
      </c>
      <c r="C143" s="157">
        <v>3.94</v>
      </c>
      <c r="D143" s="159" t="s">
        <v>361</v>
      </c>
    </row>
    <row r="144" spans="1:4" ht="15" customHeight="1">
      <c r="A144" s="624" t="s">
        <v>1135</v>
      </c>
      <c r="B144" s="625" t="s">
        <v>1136</v>
      </c>
      <c r="C144" s="154">
        <v>4.1900000000000004</v>
      </c>
      <c r="D144" s="156" t="s">
        <v>361</v>
      </c>
    </row>
    <row r="145" spans="1:4" ht="15" customHeight="1">
      <c r="A145" s="622" t="s">
        <v>1139</v>
      </c>
      <c r="B145" s="623" t="s">
        <v>1140</v>
      </c>
      <c r="C145" s="158" t="s">
        <v>361</v>
      </c>
      <c r="D145" s="159" t="s">
        <v>1081</v>
      </c>
    </row>
    <row r="146" spans="1:4" ht="15" customHeight="1">
      <c r="A146" s="624" t="s">
        <v>1141</v>
      </c>
      <c r="B146" s="625" t="s">
        <v>1142</v>
      </c>
      <c r="C146" s="155" t="s">
        <v>361</v>
      </c>
      <c r="D146" s="156" t="s">
        <v>1081</v>
      </c>
    </row>
    <row r="147" spans="1:4" ht="15" customHeight="1">
      <c r="A147" s="622" t="s">
        <v>1143</v>
      </c>
      <c r="B147" s="623" t="s">
        <v>1144</v>
      </c>
      <c r="C147" s="158" t="s">
        <v>361</v>
      </c>
      <c r="D147" s="159" t="s">
        <v>1081</v>
      </c>
    </row>
    <row r="148" spans="1:4" ht="15" customHeight="1">
      <c r="A148" s="624" t="s">
        <v>1145</v>
      </c>
      <c r="B148" s="625" t="s">
        <v>1146</v>
      </c>
      <c r="C148" s="155" t="s">
        <v>361</v>
      </c>
      <c r="D148" s="156" t="s">
        <v>1081</v>
      </c>
    </row>
    <row r="149" spans="1:4" ht="15" customHeight="1">
      <c r="A149" s="622" t="s">
        <v>1147</v>
      </c>
      <c r="B149" s="623" t="s">
        <v>1148</v>
      </c>
      <c r="C149" s="157">
        <v>4.13</v>
      </c>
      <c r="D149" s="159" t="s">
        <v>361</v>
      </c>
    </row>
    <row r="150" spans="1:4" ht="15" customHeight="1">
      <c r="A150" s="624" t="s">
        <v>1149</v>
      </c>
      <c r="B150" s="625" t="s">
        <v>1150</v>
      </c>
      <c r="C150" s="154">
        <v>4.17</v>
      </c>
      <c r="D150" s="156" t="s">
        <v>361</v>
      </c>
    </row>
    <row r="151" spans="1:4" ht="15" customHeight="1">
      <c r="A151" s="622" t="s">
        <v>1137</v>
      </c>
      <c r="B151" s="623" t="s">
        <v>1138</v>
      </c>
      <c r="C151" s="158" t="s">
        <v>361</v>
      </c>
      <c r="D151" s="159" t="s">
        <v>1081</v>
      </c>
    </row>
    <row r="152" spans="1:4" ht="15" customHeight="1">
      <c r="A152" s="624" t="s">
        <v>1151</v>
      </c>
      <c r="B152" s="625" t="s">
        <v>1152</v>
      </c>
      <c r="C152" s="155" t="s">
        <v>361</v>
      </c>
      <c r="D152" s="156" t="s">
        <v>1081</v>
      </c>
    </row>
    <row r="153" spans="1:4" ht="15" customHeight="1">
      <c r="A153" s="622" t="s">
        <v>1153</v>
      </c>
      <c r="B153" s="623" t="s">
        <v>1154</v>
      </c>
      <c r="C153" s="157">
        <v>3.18</v>
      </c>
      <c r="D153" s="159" t="s">
        <v>361</v>
      </c>
    </row>
    <row r="154" spans="1:4" ht="15" customHeight="1">
      <c r="A154" s="624" t="s">
        <v>1155</v>
      </c>
      <c r="B154" s="625" t="s">
        <v>1156</v>
      </c>
      <c r="C154" s="154">
        <v>3.27</v>
      </c>
      <c r="D154" s="156" t="s">
        <v>361</v>
      </c>
    </row>
    <row r="155" spans="1:4" ht="15" customHeight="1">
      <c r="A155" s="622" t="s">
        <v>1157</v>
      </c>
      <c r="B155" s="623" t="s">
        <v>1158</v>
      </c>
      <c r="C155" s="157">
        <v>4.6399999999999997</v>
      </c>
      <c r="D155" s="159" t="s">
        <v>361</v>
      </c>
    </row>
    <row r="156" spans="1:4" ht="15" customHeight="1">
      <c r="A156" s="624" t="s">
        <v>1159</v>
      </c>
      <c r="B156" s="625" t="s">
        <v>1160</v>
      </c>
      <c r="C156" s="155" t="s">
        <v>361</v>
      </c>
      <c r="D156" s="156" t="s">
        <v>1081</v>
      </c>
    </row>
    <row r="157" spans="1:4" ht="15" customHeight="1">
      <c r="A157" s="622" t="s">
        <v>278</v>
      </c>
      <c r="B157" s="623" t="s">
        <v>692</v>
      </c>
      <c r="C157" s="157">
        <v>3.53</v>
      </c>
      <c r="D157" s="159" t="s">
        <v>361</v>
      </c>
    </row>
    <row r="158" spans="1:4" ht="15" customHeight="1">
      <c r="A158" s="624" t="s">
        <v>1304</v>
      </c>
      <c r="B158" s="625" t="s">
        <v>1305</v>
      </c>
      <c r="C158" s="155" t="s">
        <v>361</v>
      </c>
      <c r="D158" s="156" t="s">
        <v>1081</v>
      </c>
    </row>
    <row r="159" spans="1:4" ht="15" customHeight="1">
      <c r="A159" s="622" t="s">
        <v>1306</v>
      </c>
      <c r="B159" s="623" t="s">
        <v>1307</v>
      </c>
      <c r="C159" s="158" t="s">
        <v>361</v>
      </c>
      <c r="D159" s="159" t="s">
        <v>1081</v>
      </c>
    </row>
    <row r="160" spans="1:4" ht="15" customHeight="1">
      <c r="A160" s="624" t="s">
        <v>1308</v>
      </c>
      <c r="B160" s="625" t="s">
        <v>1309</v>
      </c>
      <c r="C160" s="154">
        <v>3.06</v>
      </c>
      <c r="D160" s="156" t="s">
        <v>361</v>
      </c>
    </row>
    <row r="161" spans="1:4" ht="15" customHeight="1">
      <c r="A161" s="622" t="s">
        <v>1310</v>
      </c>
      <c r="B161" s="623" t="s">
        <v>1311</v>
      </c>
      <c r="C161" s="158" t="s">
        <v>361</v>
      </c>
      <c r="D161" s="159" t="s">
        <v>1081</v>
      </c>
    </row>
    <row r="162" spans="1:4" ht="15" customHeight="1">
      <c r="A162" s="624" t="s">
        <v>1318</v>
      </c>
      <c r="B162" s="625" t="s">
        <v>1319</v>
      </c>
      <c r="C162" s="155" t="s">
        <v>361</v>
      </c>
      <c r="D162" s="156" t="s">
        <v>1081</v>
      </c>
    </row>
    <row r="163" spans="1:4" ht="15" customHeight="1">
      <c r="A163" s="622" t="s">
        <v>1312</v>
      </c>
      <c r="B163" s="623" t="s">
        <v>1313</v>
      </c>
      <c r="C163" s="158" t="s">
        <v>361</v>
      </c>
      <c r="D163" s="159" t="s">
        <v>1081</v>
      </c>
    </row>
    <row r="164" spans="1:4" ht="15" customHeight="1">
      <c r="A164" s="624" t="s">
        <v>1314</v>
      </c>
      <c r="B164" s="625" t="s">
        <v>1315</v>
      </c>
      <c r="C164" s="155" t="s">
        <v>361</v>
      </c>
      <c r="D164" s="156" t="s">
        <v>1081</v>
      </c>
    </row>
    <row r="165" spans="1:4" ht="15" customHeight="1">
      <c r="A165" s="622" t="s">
        <v>1316</v>
      </c>
      <c r="B165" s="623" t="s">
        <v>1317</v>
      </c>
      <c r="C165" s="158" t="s">
        <v>361</v>
      </c>
      <c r="D165" s="159" t="s">
        <v>1081</v>
      </c>
    </row>
    <row r="166" spans="1:4" ht="15" customHeight="1">
      <c r="A166" s="624" t="s">
        <v>1322</v>
      </c>
      <c r="B166" s="625" t="s">
        <v>1323</v>
      </c>
      <c r="C166" s="155" t="s">
        <v>361</v>
      </c>
      <c r="D166" s="156" t="s">
        <v>1081</v>
      </c>
    </row>
    <row r="167" spans="1:4" ht="15" customHeight="1">
      <c r="A167" s="622" t="s">
        <v>1326</v>
      </c>
      <c r="B167" s="623" t="s">
        <v>1327</v>
      </c>
      <c r="C167" s="158" t="s">
        <v>361</v>
      </c>
      <c r="D167" s="159" t="s">
        <v>1081</v>
      </c>
    </row>
    <row r="168" spans="1:4" ht="15" customHeight="1">
      <c r="A168" s="624" t="s">
        <v>1328</v>
      </c>
      <c r="B168" s="625" t="s">
        <v>1329</v>
      </c>
      <c r="C168" s="155" t="s">
        <v>361</v>
      </c>
      <c r="D168" s="156" t="s">
        <v>1081</v>
      </c>
    </row>
    <row r="169" spans="1:4" ht="15" customHeight="1">
      <c r="A169" s="622" t="s">
        <v>1330</v>
      </c>
      <c r="B169" s="623" t="s">
        <v>1331</v>
      </c>
      <c r="C169" s="157">
        <v>4.41</v>
      </c>
      <c r="D169" s="159" t="s">
        <v>361</v>
      </c>
    </row>
    <row r="170" spans="1:4" ht="15" customHeight="1">
      <c r="A170" s="624" t="s">
        <v>1324</v>
      </c>
      <c r="B170" s="625" t="s">
        <v>1325</v>
      </c>
      <c r="C170" s="154">
        <v>2.62</v>
      </c>
      <c r="D170" s="156" t="s">
        <v>361</v>
      </c>
    </row>
    <row r="171" spans="1:4" ht="15" customHeight="1">
      <c r="A171" s="622" t="s">
        <v>1320</v>
      </c>
      <c r="B171" s="623" t="s">
        <v>1321</v>
      </c>
      <c r="C171" s="158" t="s">
        <v>361</v>
      </c>
      <c r="D171" s="159" t="s">
        <v>1081</v>
      </c>
    </row>
    <row r="172" spans="1:4" ht="15" customHeight="1">
      <c r="A172" s="624" t="s">
        <v>280</v>
      </c>
      <c r="B172" s="625" t="s">
        <v>691</v>
      </c>
      <c r="C172" s="154">
        <v>4.29</v>
      </c>
      <c r="D172" s="156" t="s">
        <v>361</v>
      </c>
    </row>
    <row r="173" spans="1:4" ht="15" customHeight="1">
      <c r="A173" s="622" t="s">
        <v>280</v>
      </c>
      <c r="B173" s="623" t="s">
        <v>1185</v>
      </c>
      <c r="C173" s="157">
        <v>4.29</v>
      </c>
      <c r="D173" s="159" t="s">
        <v>361</v>
      </c>
    </row>
    <row r="174" spans="1:4" ht="15" customHeight="1">
      <c r="A174" s="624" t="s">
        <v>312</v>
      </c>
      <c r="B174" s="625" t="s">
        <v>690</v>
      </c>
      <c r="C174" s="154">
        <v>4.54</v>
      </c>
      <c r="D174" s="156" t="s">
        <v>361</v>
      </c>
    </row>
    <row r="175" spans="1:4" ht="15" customHeight="1">
      <c r="A175" s="622" t="s">
        <v>1409</v>
      </c>
      <c r="B175" s="623" t="s">
        <v>1410</v>
      </c>
      <c r="C175" s="158" t="s">
        <v>361</v>
      </c>
      <c r="D175" s="159" t="s">
        <v>1081</v>
      </c>
    </row>
    <row r="176" spans="1:4" ht="15" customHeight="1">
      <c r="A176" s="624" t="s">
        <v>1411</v>
      </c>
      <c r="B176" s="625" t="s">
        <v>1412</v>
      </c>
      <c r="C176" s="155" t="s">
        <v>361</v>
      </c>
      <c r="D176" s="156" t="s">
        <v>1081</v>
      </c>
    </row>
    <row r="177" spans="1:4" ht="15" customHeight="1">
      <c r="A177" s="622" t="s">
        <v>1413</v>
      </c>
      <c r="B177" s="623" t="s">
        <v>1414</v>
      </c>
      <c r="C177" s="158" t="s">
        <v>361</v>
      </c>
      <c r="D177" s="159" t="s">
        <v>1081</v>
      </c>
    </row>
    <row r="178" spans="1:4" ht="15" customHeight="1">
      <c r="A178" s="624" t="s">
        <v>1415</v>
      </c>
      <c r="B178" s="625" t="s">
        <v>1416</v>
      </c>
      <c r="C178" s="154">
        <v>4.6500000000000004</v>
      </c>
      <c r="D178" s="156" t="s">
        <v>361</v>
      </c>
    </row>
    <row r="179" spans="1:4" ht="15" customHeight="1">
      <c r="A179" s="622" t="s">
        <v>1417</v>
      </c>
      <c r="B179" s="623" t="s">
        <v>1418</v>
      </c>
      <c r="C179" s="158" t="s">
        <v>361</v>
      </c>
      <c r="D179" s="159" t="s">
        <v>1081</v>
      </c>
    </row>
    <row r="180" spans="1:4" ht="15" customHeight="1">
      <c r="A180" s="624" t="s">
        <v>314</v>
      </c>
      <c r="B180" s="625" t="s">
        <v>689</v>
      </c>
      <c r="C180" s="154">
        <v>3.33</v>
      </c>
      <c r="D180" s="156" t="s">
        <v>361</v>
      </c>
    </row>
    <row r="181" spans="1:4" ht="15" customHeight="1">
      <c r="A181" s="622" t="s">
        <v>1186</v>
      </c>
      <c r="B181" s="623" t="s">
        <v>1187</v>
      </c>
      <c r="C181" s="158" t="s">
        <v>361</v>
      </c>
      <c r="D181" s="159" t="s">
        <v>1081</v>
      </c>
    </row>
    <row r="182" spans="1:4" ht="15" customHeight="1">
      <c r="A182" s="624" t="s">
        <v>1190</v>
      </c>
      <c r="B182" s="625" t="s">
        <v>1191</v>
      </c>
      <c r="C182" s="155" t="s">
        <v>361</v>
      </c>
      <c r="D182" s="156" t="s">
        <v>1081</v>
      </c>
    </row>
    <row r="183" spans="1:4" ht="15" customHeight="1">
      <c r="A183" s="622" t="s">
        <v>1351</v>
      </c>
      <c r="B183" s="623" t="s">
        <v>1192</v>
      </c>
      <c r="C183" s="158" t="s">
        <v>361</v>
      </c>
      <c r="D183" s="159" t="s">
        <v>1081</v>
      </c>
    </row>
    <row r="184" spans="1:4" ht="15" customHeight="1">
      <c r="A184" s="624" t="s">
        <v>1193</v>
      </c>
      <c r="B184" s="625" t="s">
        <v>1194</v>
      </c>
      <c r="C184" s="155" t="s">
        <v>361</v>
      </c>
      <c r="D184" s="156" t="s">
        <v>1081</v>
      </c>
    </row>
    <row r="185" spans="1:4" ht="15" customHeight="1">
      <c r="A185" s="622" t="s">
        <v>1195</v>
      </c>
      <c r="B185" s="623" t="s">
        <v>1196</v>
      </c>
      <c r="C185" s="158" t="s">
        <v>361</v>
      </c>
      <c r="D185" s="159" t="s">
        <v>1081</v>
      </c>
    </row>
    <row r="186" spans="1:4" ht="15" customHeight="1">
      <c r="A186" s="624" t="s">
        <v>1188</v>
      </c>
      <c r="B186" s="625" t="s">
        <v>1189</v>
      </c>
      <c r="C186" s="154">
        <v>3.42</v>
      </c>
      <c r="D186" s="156" t="s">
        <v>361</v>
      </c>
    </row>
    <row r="187" spans="1:4" ht="15" customHeight="1">
      <c r="A187" s="622" t="s">
        <v>1197</v>
      </c>
      <c r="B187" s="623" t="s">
        <v>1198</v>
      </c>
      <c r="C187" s="157">
        <v>3.24</v>
      </c>
      <c r="D187" s="159" t="s">
        <v>361</v>
      </c>
    </row>
    <row r="188" spans="1:4" ht="15" customHeight="1">
      <c r="A188" s="624" t="s">
        <v>316</v>
      </c>
      <c r="B188" s="625" t="s">
        <v>688</v>
      </c>
      <c r="C188" s="154">
        <v>5.42</v>
      </c>
      <c r="D188" s="156" t="s">
        <v>361</v>
      </c>
    </row>
    <row r="189" spans="1:4" ht="15" customHeight="1">
      <c r="A189" s="622" t="s">
        <v>1332</v>
      </c>
      <c r="B189" s="623" t="s">
        <v>1333</v>
      </c>
      <c r="C189" s="157">
        <v>5.01</v>
      </c>
      <c r="D189" s="159" t="s">
        <v>361</v>
      </c>
    </row>
    <row r="190" spans="1:4" ht="15" customHeight="1">
      <c r="A190" s="624" t="s">
        <v>1334</v>
      </c>
      <c r="B190" s="625" t="s">
        <v>1335</v>
      </c>
      <c r="C190" s="154">
        <v>5.67</v>
      </c>
      <c r="D190" s="156" t="s">
        <v>361</v>
      </c>
    </row>
    <row r="191" spans="1:4" ht="15" customHeight="1">
      <c r="A191" s="622" t="s">
        <v>1337</v>
      </c>
      <c r="B191" s="623" t="s">
        <v>1338</v>
      </c>
      <c r="C191" s="157">
        <v>3.5</v>
      </c>
      <c r="D191" s="159" t="s">
        <v>361</v>
      </c>
    </row>
    <row r="192" spans="1:4" ht="15" customHeight="1">
      <c r="A192" s="624" t="s">
        <v>316</v>
      </c>
      <c r="B192" s="625" t="s">
        <v>1336</v>
      </c>
      <c r="C192" s="154">
        <v>5.44</v>
      </c>
      <c r="D192" s="156" t="s">
        <v>361</v>
      </c>
    </row>
    <row r="193" spans="1:4" ht="15" customHeight="1">
      <c r="A193" s="622" t="s">
        <v>327</v>
      </c>
      <c r="B193" s="623" t="s">
        <v>687</v>
      </c>
      <c r="C193" s="158">
        <v>5</v>
      </c>
      <c r="D193" s="159" t="s">
        <v>361</v>
      </c>
    </row>
    <row r="194" spans="1:4" ht="15" customHeight="1">
      <c r="A194" s="624" t="s">
        <v>1339</v>
      </c>
      <c r="B194" s="625" t="s">
        <v>1340</v>
      </c>
      <c r="C194" s="155" t="s">
        <v>361</v>
      </c>
      <c r="D194" s="156" t="s">
        <v>1081</v>
      </c>
    </row>
    <row r="195" spans="1:4" ht="15" customHeight="1">
      <c r="A195" s="622" t="s">
        <v>1341</v>
      </c>
      <c r="B195" s="623" t="s">
        <v>1342</v>
      </c>
      <c r="C195" s="158" t="s">
        <v>361</v>
      </c>
      <c r="D195" s="159" t="s">
        <v>1081</v>
      </c>
    </row>
    <row r="196" spans="1:4" ht="15" customHeight="1">
      <c r="A196" s="624" t="s">
        <v>1343</v>
      </c>
      <c r="B196" s="625" t="s">
        <v>1344</v>
      </c>
      <c r="C196" s="155" t="s">
        <v>361</v>
      </c>
      <c r="D196" s="156" t="s">
        <v>1081</v>
      </c>
    </row>
    <row r="197" spans="1:4" ht="15" customHeight="1">
      <c r="A197" s="622" t="s">
        <v>1345</v>
      </c>
      <c r="B197" s="623" t="s">
        <v>1346</v>
      </c>
      <c r="C197" s="158" t="s">
        <v>361</v>
      </c>
      <c r="D197" s="159" t="s">
        <v>1081</v>
      </c>
    </row>
    <row r="198" spans="1:4" ht="15" customHeight="1">
      <c r="A198" s="624" t="s">
        <v>1347</v>
      </c>
      <c r="B198" s="625" t="s">
        <v>1348</v>
      </c>
      <c r="C198" s="155" t="s">
        <v>361</v>
      </c>
      <c r="D198" s="156" t="s">
        <v>1081</v>
      </c>
    </row>
    <row r="199" spans="1:4" ht="15" customHeight="1">
      <c r="A199" s="622" t="s">
        <v>1349</v>
      </c>
      <c r="B199" s="623" t="s">
        <v>1350</v>
      </c>
      <c r="C199" s="158" t="s">
        <v>361</v>
      </c>
      <c r="D199" s="159" t="s">
        <v>1081</v>
      </c>
    </row>
    <row r="200" spans="1:4" ht="15" customHeight="1">
      <c r="A200" s="624" t="s">
        <v>1351</v>
      </c>
      <c r="B200" s="625" t="s">
        <v>1352</v>
      </c>
      <c r="C200" s="155" t="s">
        <v>361</v>
      </c>
      <c r="D200" s="156" t="s">
        <v>1081</v>
      </c>
    </row>
    <row r="201" spans="1:4" ht="15" customHeight="1">
      <c r="A201" s="622" t="s">
        <v>1353</v>
      </c>
      <c r="B201" s="623" t="s">
        <v>1354</v>
      </c>
      <c r="C201" s="158" t="s">
        <v>361</v>
      </c>
      <c r="D201" s="159" t="s">
        <v>1081</v>
      </c>
    </row>
    <row r="202" spans="1:4" ht="15" customHeight="1">
      <c r="A202" s="624" t="s">
        <v>1355</v>
      </c>
      <c r="B202" s="625" t="s">
        <v>1356</v>
      </c>
      <c r="C202" s="155" t="s">
        <v>361</v>
      </c>
      <c r="D202" s="156" t="s">
        <v>1081</v>
      </c>
    </row>
    <row r="203" spans="1:4" ht="15" customHeight="1">
      <c r="A203" s="622" t="s">
        <v>1357</v>
      </c>
      <c r="B203" s="623" t="s">
        <v>1358</v>
      </c>
      <c r="C203" s="157">
        <v>4.68</v>
      </c>
      <c r="D203" s="159" t="s">
        <v>361</v>
      </c>
    </row>
    <row r="204" spans="1:4" ht="15" customHeight="1">
      <c r="A204" s="624" t="s">
        <v>1359</v>
      </c>
      <c r="B204" s="625" t="s">
        <v>1360</v>
      </c>
      <c r="C204" s="155" t="s">
        <v>361</v>
      </c>
      <c r="D204" s="156" t="s">
        <v>1081</v>
      </c>
    </row>
    <row r="205" spans="1:4" ht="15" customHeight="1">
      <c r="A205" s="622" t="s">
        <v>1366</v>
      </c>
      <c r="B205" s="623" t="s">
        <v>1367</v>
      </c>
      <c r="C205" s="158" t="s">
        <v>361</v>
      </c>
      <c r="D205" s="159" t="s">
        <v>1081</v>
      </c>
    </row>
    <row r="206" spans="1:4" ht="15" customHeight="1">
      <c r="A206" s="624" t="s">
        <v>1368</v>
      </c>
      <c r="B206" s="625" t="s">
        <v>1369</v>
      </c>
      <c r="C206" s="155" t="s">
        <v>361</v>
      </c>
      <c r="D206" s="156" t="s">
        <v>1081</v>
      </c>
    </row>
    <row r="207" spans="1:4" ht="15" customHeight="1">
      <c r="A207" s="622" t="s">
        <v>1370</v>
      </c>
      <c r="B207" s="623" t="s">
        <v>1371</v>
      </c>
      <c r="C207" s="158" t="s">
        <v>361</v>
      </c>
      <c r="D207" s="159" t="s">
        <v>1081</v>
      </c>
    </row>
    <row r="208" spans="1:4" ht="15" customHeight="1">
      <c r="A208" s="624" t="s">
        <v>1372</v>
      </c>
      <c r="B208" s="625" t="s">
        <v>1373</v>
      </c>
      <c r="C208" s="155" t="s">
        <v>361</v>
      </c>
      <c r="D208" s="156" t="s">
        <v>1081</v>
      </c>
    </row>
    <row r="209" spans="1:4" ht="15" customHeight="1">
      <c r="A209" s="622" t="s">
        <v>1374</v>
      </c>
      <c r="B209" s="623" t="s">
        <v>1375</v>
      </c>
      <c r="C209" s="158" t="s">
        <v>361</v>
      </c>
      <c r="D209" s="159" t="s">
        <v>1081</v>
      </c>
    </row>
    <row r="210" spans="1:4" ht="15" customHeight="1">
      <c r="A210" s="624" t="s">
        <v>1376</v>
      </c>
      <c r="B210" s="625" t="s">
        <v>1377</v>
      </c>
      <c r="C210" s="155" t="s">
        <v>361</v>
      </c>
      <c r="D210" s="156" t="s">
        <v>1081</v>
      </c>
    </row>
    <row r="211" spans="1:4" ht="15" customHeight="1">
      <c r="A211" s="622" t="s">
        <v>1378</v>
      </c>
      <c r="B211" s="623" t="s">
        <v>1379</v>
      </c>
      <c r="C211" s="158" t="s">
        <v>361</v>
      </c>
      <c r="D211" s="159" t="s">
        <v>1081</v>
      </c>
    </row>
    <row r="212" spans="1:4" ht="15" customHeight="1">
      <c r="A212" s="624" t="s">
        <v>1361</v>
      </c>
      <c r="B212" s="625" t="s">
        <v>1362</v>
      </c>
      <c r="C212" s="155" t="s">
        <v>361</v>
      </c>
      <c r="D212" s="156" t="s">
        <v>1081</v>
      </c>
    </row>
    <row r="213" spans="1:4" ht="15" customHeight="1">
      <c r="A213" s="622" t="s">
        <v>327</v>
      </c>
      <c r="B213" s="623" t="s">
        <v>1363</v>
      </c>
      <c r="C213" s="157">
        <v>5.37</v>
      </c>
      <c r="D213" s="159" t="s">
        <v>361</v>
      </c>
    </row>
    <row r="214" spans="1:4" ht="15" customHeight="1">
      <c r="A214" s="624" t="s">
        <v>1364</v>
      </c>
      <c r="B214" s="625" t="s">
        <v>1365</v>
      </c>
      <c r="C214" s="155" t="s">
        <v>361</v>
      </c>
      <c r="D214" s="156" t="s">
        <v>1081</v>
      </c>
    </row>
    <row r="215" spans="1:4" ht="15" customHeight="1">
      <c r="A215" s="622" t="s">
        <v>336</v>
      </c>
      <c r="B215" s="623" t="s">
        <v>686</v>
      </c>
      <c r="C215" s="157">
        <v>6.5</v>
      </c>
      <c r="D215" s="159" t="s">
        <v>361</v>
      </c>
    </row>
    <row r="216" spans="1:4" ht="15" customHeight="1">
      <c r="A216" s="624" t="s">
        <v>1380</v>
      </c>
      <c r="B216" s="625" t="s">
        <v>1381</v>
      </c>
      <c r="C216" s="154">
        <v>6.29</v>
      </c>
      <c r="D216" s="156" t="s">
        <v>361</v>
      </c>
    </row>
    <row r="217" spans="1:4" ht="15" customHeight="1">
      <c r="A217" s="622" t="s">
        <v>1382</v>
      </c>
      <c r="B217" s="623" t="s">
        <v>1383</v>
      </c>
      <c r="C217" s="157">
        <v>4.55</v>
      </c>
      <c r="D217" s="159" t="s">
        <v>361</v>
      </c>
    </row>
    <row r="218" spans="1:4" ht="15" customHeight="1">
      <c r="A218" s="624" t="s">
        <v>1384</v>
      </c>
      <c r="B218" s="625" t="s">
        <v>1385</v>
      </c>
      <c r="C218" s="154">
        <v>5.32</v>
      </c>
      <c r="D218" s="156" t="s">
        <v>361</v>
      </c>
    </row>
    <row r="219" spans="1:4" ht="15" customHeight="1">
      <c r="A219" s="622" t="s">
        <v>1386</v>
      </c>
      <c r="B219" s="623" t="s">
        <v>1387</v>
      </c>
      <c r="C219" s="157">
        <v>7.24</v>
      </c>
      <c r="D219" s="159" t="s">
        <v>361</v>
      </c>
    </row>
    <row r="220" spans="1:4" ht="15" customHeight="1">
      <c r="A220" s="624" t="s">
        <v>176</v>
      </c>
      <c r="B220" s="625" t="s">
        <v>1388</v>
      </c>
      <c r="C220" s="154">
        <v>6.85</v>
      </c>
      <c r="D220" s="156" t="s">
        <v>361</v>
      </c>
    </row>
    <row r="221" spans="1:4" ht="15" customHeight="1">
      <c r="A221" s="622" t="s">
        <v>1389</v>
      </c>
      <c r="B221" s="623" t="s">
        <v>1390</v>
      </c>
      <c r="C221" s="157">
        <v>6.43</v>
      </c>
      <c r="D221" s="159" t="s">
        <v>361</v>
      </c>
    </row>
    <row r="222" spans="1:4" ht="15" customHeight="1">
      <c r="A222" s="624" t="s">
        <v>1391</v>
      </c>
      <c r="B222" s="625" t="s">
        <v>1392</v>
      </c>
      <c r="C222" s="154">
        <v>5.85</v>
      </c>
      <c r="D222" s="156" t="s">
        <v>361</v>
      </c>
    </row>
    <row r="223" spans="1:4" ht="15" customHeight="1">
      <c r="A223" s="622" t="s">
        <v>1395</v>
      </c>
      <c r="B223" s="623" t="s">
        <v>1396</v>
      </c>
      <c r="C223" s="157">
        <v>5.08</v>
      </c>
      <c r="D223" s="159" t="s">
        <v>361</v>
      </c>
    </row>
    <row r="224" spans="1:4" ht="15" customHeight="1">
      <c r="A224" s="624" t="s">
        <v>1397</v>
      </c>
      <c r="B224" s="625" t="s">
        <v>1398</v>
      </c>
      <c r="C224" s="154">
        <v>6.32</v>
      </c>
      <c r="D224" s="156" t="s">
        <v>361</v>
      </c>
    </row>
    <row r="225" spans="1:4" ht="15" customHeight="1">
      <c r="A225" s="622" t="s">
        <v>1399</v>
      </c>
      <c r="B225" s="623" t="s">
        <v>1400</v>
      </c>
      <c r="C225" s="157">
        <v>7.26</v>
      </c>
      <c r="D225" s="159" t="s">
        <v>361</v>
      </c>
    </row>
    <row r="226" spans="1:4" ht="15" customHeight="1">
      <c r="A226" s="624" t="s">
        <v>1401</v>
      </c>
      <c r="B226" s="625" t="s">
        <v>1402</v>
      </c>
      <c r="C226" s="154">
        <v>5.09</v>
      </c>
      <c r="D226" s="156" t="s">
        <v>361</v>
      </c>
    </row>
    <row r="227" spans="1:4" ht="15" customHeight="1">
      <c r="A227" s="622" t="s">
        <v>1403</v>
      </c>
      <c r="B227" s="623" t="s">
        <v>1404</v>
      </c>
      <c r="C227" s="157">
        <v>3.39</v>
      </c>
      <c r="D227" s="159" t="s">
        <v>361</v>
      </c>
    </row>
    <row r="228" spans="1:4" ht="15" customHeight="1">
      <c r="A228" s="624" t="s">
        <v>1405</v>
      </c>
      <c r="B228" s="625" t="s">
        <v>1406</v>
      </c>
      <c r="C228" s="154">
        <v>7.31</v>
      </c>
      <c r="D228" s="156" t="s">
        <v>361</v>
      </c>
    </row>
    <row r="229" spans="1:4" ht="15" customHeight="1">
      <c r="A229" s="622" t="s">
        <v>1407</v>
      </c>
      <c r="B229" s="623" t="s">
        <v>1408</v>
      </c>
      <c r="C229" s="157">
        <v>5.56</v>
      </c>
      <c r="D229" s="159" t="s">
        <v>361</v>
      </c>
    </row>
    <row r="230" spans="1:4" ht="15" customHeight="1">
      <c r="A230" s="624" t="s">
        <v>1393</v>
      </c>
      <c r="B230" s="625" t="s">
        <v>1394</v>
      </c>
      <c r="C230" s="154">
        <v>5.6</v>
      </c>
      <c r="D230" s="156" t="s">
        <v>361</v>
      </c>
    </row>
    <row r="231" spans="1:4" ht="15" customHeight="1">
      <c r="A231" s="622" t="s">
        <v>90</v>
      </c>
      <c r="B231" s="623" t="s">
        <v>685</v>
      </c>
      <c r="C231" s="157">
        <v>3.54</v>
      </c>
      <c r="D231" s="159" t="s">
        <v>361</v>
      </c>
    </row>
    <row r="232" spans="1:4" ht="15" customHeight="1">
      <c r="A232" s="624" t="s">
        <v>89</v>
      </c>
      <c r="B232" s="625" t="s">
        <v>684</v>
      </c>
      <c r="C232" s="155" t="s">
        <v>361</v>
      </c>
      <c r="D232" s="156" t="s">
        <v>1081</v>
      </c>
    </row>
    <row r="233" spans="1:4" ht="15" customHeight="1">
      <c r="A233" s="622" t="s">
        <v>119</v>
      </c>
      <c r="B233" s="623" t="s">
        <v>683</v>
      </c>
      <c r="C233" s="157">
        <v>3.8</v>
      </c>
      <c r="D233" s="159" t="s">
        <v>361</v>
      </c>
    </row>
    <row r="234" spans="1:4" ht="15" customHeight="1">
      <c r="A234" s="624" t="s">
        <v>201</v>
      </c>
      <c r="B234" s="625" t="s">
        <v>682</v>
      </c>
      <c r="C234" s="155" t="s">
        <v>361</v>
      </c>
      <c r="D234" s="156" t="s">
        <v>1081</v>
      </c>
    </row>
    <row r="235" spans="1:4" ht="15" customHeight="1">
      <c r="A235" s="622" t="s">
        <v>263</v>
      </c>
      <c r="B235" s="623" t="s">
        <v>681</v>
      </c>
      <c r="C235" s="158" t="s">
        <v>361</v>
      </c>
      <c r="D235" s="159" t="s">
        <v>1081</v>
      </c>
    </row>
    <row r="236" spans="1:4" ht="15" customHeight="1">
      <c r="A236" s="624" t="s">
        <v>317</v>
      </c>
      <c r="B236" s="625" t="s">
        <v>680</v>
      </c>
      <c r="C236" s="154">
        <v>2.27</v>
      </c>
      <c r="D236" s="156" t="s">
        <v>361</v>
      </c>
    </row>
    <row r="237" spans="1:4" ht="15" customHeight="1">
      <c r="A237" s="622" t="s">
        <v>339</v>
      </c>
      <c r="B237" s="623" t="s">
        <v>679</v>
      </c>
      <c r="C237" s="157">
        <v>3.38</v>
      </c>
      <c r="D237" s="159" t="s">
        <v>361</v>
      </c>
    </row>
    <row r="238" spans="1:4" ht="15" customHeight="1">
      <c r="A238" s="624" t="s">
        <v>59</v>
      </c>
      <c r="B238" s="625" t="s">
        <v>678</v>
      </c>
      <c r="C238" s="154">
        <v>2.86</v>
      </c>
      <c r="D238" s="156" t="s">
        <v>361</v>
      </c>
    </row>
    <row r="239" spans="1:4" ht="15" customHeight="1">
      <c r="A239" s="622" t="s">
        <v>58</v>
      </c>
      <c r="B239" s="623" t="s">
        <v>677</v>
      </c>
      <c r="C239" s="157">
        <v>2.92</v>
      </c>
      <c r="D239" s="159" t="s">
        <v>361</v>
      </c>
    </row>
    <row r="240" spans="1:4" ht="15" customHeight="1">
      <c r="A240" s="624" t="s">
        <v>79</v>
      </c>
      <c r="B240" s="625" t="s">
        <v>676</v>
      </c>
      <c r="C240" s="154">
        <v>2.83</v>
      </c>
      <c r="D240" s="156" t="s">
        <v>361</v>
      </c>
    </row>
    <row r="241" spans="1:4" ht="15" customHeight="1">
      <c r="A241" s="622" t="s">
        <v>111</v>
      </c>
      <c r="B241" s="623" t="s">
        <v>675</v>
      </c>
      <c r="C241" s="158" t="s">
        <v>361</v>
      </c>
      <c r="D241" s="159" t="s">
        <v>1081</v>
      </c>
    </row>
    <row r="242" spans="1:4" ht="15" customHeight="1">
      <c r="A242" s="624" t="s">
        <v>117</v>
      </c>
      <c r="B242" s="625" t="s">
        <v>674</v>
      </c>
      <c r="C242" s="154">
        <v>2.56</v>
      </c>
      <c r="D242" s="156" t="s">
        <v>361</v>
      </c>
    </row>
    <row r="243" spans="1:4" ht="15" customHeight="1">
      <c r="A243" s="622" t="s">
        <v>120</v>
      </c>
      <c r="B243" s="623" t="s">
        <v>673</v>
      </c>
      <c r="C243" s="157">
        <v>2.39</v>
      </c>
      <c r="D243" s="159" t="s">
        <v>361</v>
      </c>
    </row>
    <row r="244" spans="1:4" ht="15" customHeight="1">
      <c r="A244" s="624" t="s">
        <v>138</v>
      </c>
      <c r="B244" s="625" t="s">
        <v>672</v>
      </c>
      <c r="C244" s="154">
        <v>2.71</v>
      </c>
      <c r="D244" s="156" t="s">
        <v>361</v>
      </c>
    </row>
    <row r="245" spans="1:4" ht="15" customHeight="1">
      <c r="A245" s="622" t="s">
        <v>172</v>
      </c>
      <c r="B245" s="623" t="s">
        <v>671</v>
      </c>
      <c r="C245" s="157">
        <v>2.69</v>
      </c>
      <c r="D245" s="159" t="s">
        <v>361</v>
      </c>
    </row>
    <row r="246" spans="1:4" ht="15" customHeight="1">
      <c r="A246" s="624" t="s">
        <v>181</v>
      </c>
      <c r="B246" s="625" t="s">
        <v>670</v>
      </c>
      <c r="C246" s="154">
        <v>2.75</v>
      </c>
      <c r="D246" s="156" t="s">
        <v>361</v>
      </c>
    </row>
    <row r="247" spans="1:4" ht="15" customHeight="1">
      <c r="A247" s="622" t="s">
        <v>227</v>
      </c>
      <c r="B247" s="623" t="s">
        <v>669</v>
      </c>
      <c r="C247" s="157">
        <v>3.17</v>
      </c>
      <c r="D247" s="159" t="s">
        <v>361</v>
      </c>
    </row>
    <row r="248" spans="1:4" ht="15" customHeight="1">
      <c r="A248" s="624" t="s">
        <v>234</v>
      </c>
      <c r="B248" s="625" t="s">
        <v>668</v>
      </c>
      <c r="C248" s="154">
        <v>3.19</v>
      </c>
      <c r="D248" s="156" t="s">
        <v>361</v>
      </c>
    </row>
    <row r="249" spans="1:4" ht="15" customHeight="1">
      <c r="A249" s="622" t="s">
        <v>261</v>
      </c>
      <c r="B249" s="623" t="s">
        <v>667</v>
      </c>
      <c r="C249" s="158" t="s">
        <v>361</v>
      </c>
      <c r="D249" s="159" t="s">
        <v>1081</v>
      </c>
    </row>
    <row r="250" spans="1:4" ht="15" customHeight="1">
      <c r="A250" s="624" t="s">
        <v>41</v>
      </c>
      <c r="B250" s="625" t="s">
        <v>666</v>
      </c>
      <c r="C250" s="154">
        <v>3.22</v>
      </c>
      <c r="D250" s="156" t="s">
        <v>361</v>
      </c>
    </row>
    <row r="251" spans="1:4" ht="15" customHeight="1">
      <c r="A251" s="622" t="s">
        <v>2</v>
      </c>
      <c r="B251" s="623" t="s">
        <v>665</v>
      </c>
      <c r="C251" s="158" t="s">
        <v>361</v>
      </c>
      <c r="D251" s="159" t="s">
        <v>1081</v>
      </c>
    </row>
    <row r="252" spans="1:4" ht="15" customHeight="1">
      <c r="A252" s="624" t="s">
        <v>70</v>
      </c>
      <c r="B252" s="625" t="s">
        <v>664</v>
      </c>
      <c r="C252" s="155" t="s">
        <v>361</v>
      </c>
      <c r="D252" s="156" t="s">
        <v>1081</v>
      </c>
    </row>
    <row r="253" spans="1:4" ht="15" customHeight="1">
      <c r="A253" s="622" t="s">
        <v>104</v>
      </c>
      <c r="B253" s="623" t="s">
        <v>663</v>
      </c>
      <c r="C253" s="158" t="s">
        <v>361</v>
      </c>
      <c r="D253" s="159" t="s">
        <v>1081</v>
      </c>
    </row>
    <row r="254" spans="1:4" ht="15" customHeight="1">
      <c r="A254" s="624" t="s">
        <v>145</v>
      </c>
      <c r="B254" s="625" t="s">
        <v>662</v>
      </c>
      <c r="C254" s="155" t="s">
        <v>361</v>
      </c>
      <c r="D254" s="156" t="s">
        <v>1081</v>
      </c>
    </row>
    <row r="255" spans="1:4" ht="15" customHeight="1">
      <c r="A255" s="622" t="s">
        <v>165</v>
      </c>
      <c r="B255" s="623" t="s">
        <v>661</v>
      </c>
      <c r="C255" s="157">
        <v>2.41</v>
      </c>
      <c r="D255" s="159" t="s">
        <v>361</v>
      </c>
    </row>
    <row r="256" spans="1:4" ht="15" customHeight="1">
      <c r="A256" s="624" t="s">
        <v>189</v>
      </c>
      <c r="B256" s="625" t="s">
        <v>660</v>
      </c>
      <c r="C256" s="155" t="s">
        <v>361</v>
      </c>
      <c r="D256" s="156" t="s">
        <v>1081</v>
      </c>
    </row>
    <row r="257" spans="1:4" ht="15" customHeight="1">
      <c r="A257" s="622" t="s">
        <v>195</v>
      </c>
      <c r="B257" s="623" t="s">
        <v>659</v>
      </c>
      <c r="C257" s="157">
        <v>2.5499999999999998</v>
      </c>
      <c r="D257" s="159" t="s">
        <v>361</v>
      </c>
    </row>
    <row r="258" spans="1:4" ht="15" customHeight="1">
      <c r="A258" s="624" t="s">
        <v>209</v>
      </c>
      <c r="B258" s="625" t="s">
        <v>658</v>
      </c>
      <c r="C258" s="155" t="s">
        <v>361</v>
      </c>
      <c r="D258" s="156" t="s">
        <v>1081</v>
      </c>
    </row>
    <row r="259" spans="1:4" ht="15" customHeight="1">
      <c r="A259" s="622" t="s">
        <v>237</v>
      </c>
      <c r="B259" s="623" t="s">
        <v>657</v>
      </c>
      <c r="C259" s="158" t="s">
        <v>361</v>
      </c>
      <c r="D259" s="159" t="s">
        <v>1081</v>
      </c>
    </row>
    <row r="260" spans="1:4" ht="15" customHeight="1">
      <c r="A260" s="624" t="s">
        <v>240</v>
      </c>
      <c r="B260" s="625" t="s">
        <v>656</v>
      </c>
      <c r="C260" s="154">
        <v>3.5</v>
      </c>
      <c r="D260" s="156" t="s">
        <v>361</v>
      </c>
    </row>
    <row r="261" spans="1:4" ht="15" customHeight="1">
      <c r="A261" s="622" t="s">
        <v>266</v>
      </c>
      <c r="B261" s="623" t="s">
        <v>655</v>
      </c>
      <c r="C261" s="158" t="s">
        <v>361</v>
      </c>
      <c r="D261" s="159" t="s">
        <v>1081</v>
      </c>
    </row>
    <row r="262" spans="1:4" ht="15" customHeight="1">
      <c r="A262" s="624" t="s">
        <v>274</v>
      </c>
      <c r="B262" s="625" t="s">
        <v>654</v>
      </c>
      <c r="C262" s="155" t="s">
        <v>361</v>
      </c>
      <c r="D262" s="156" t="s">
        <v>1081</v>
      </c>
    </row>
    <row r="263" spans="1:4" ht="15" customHeight="1">
      <c r="A263" s="622" t="s">
        <v>281</v>
      </c>
      <c r="B263" s="623" t="s">
        <v>653</v>
      </c>
      <c r="C263" s="158" t="s">
        <v>361</v>
      </c>
      <c r="D263" s="159" t="s">
        <v>1081</v>
      </c>
    </row>
    <row r="264" spans="1:4" ht="15" customHeight="1">
      <c r="A264" s="624" t="s">
        <v>289</v>
      </c>
      <c r="B264" s="625" t="s">
        <v>652</v>
      </c>
      <c r="C264" s="155" t="s">
        <v>361</v>
      </c>
      <c r="D264" s="156" t="s">
        <v>1081</v>
      </c>
    </row>
    <row r="265" spans="1:4" ht="15" customHeight="1">
      <c r="A265" s="622" t="s">
        <v>302</v>
      </c>
      <c r="B265" s="623" t="s">
        <v>651</v>
      </c>
      <c r="C265" s="158" t="s">
        <v>361</v>
      </c>
      <c r="D265" s="159" t="s">
        <v>1081</v>
      </c>
    </row>
    <row r="266" spans="1:4" ht="15" customHeight="1">
      <c r="A266" s="624" t="s">
        <v>303</v>
      </c>
      <c r="B266" s="625" t="s">
        <v>650</v>
      </c>
      <c r="C266" s="155" t="s">
        <v>361</v>
      </c>
      <c r="D266" s="156" t="s">
        <v>1081</v>
      </c>
    </row>
    <row r="267" spans="1:4" ht="15" customHeight="1">
      <c r="A267" s="622" t="s">
        <v>308</v>
      </c>
      <c r="B267" s="623" t="s">
        <v>649</v>
      </c>
      <c r="C267" s="158" t="s">
        <v>361</v>
      </c>
      <c r="D267" s="159" t="s">
        <v>1081</v>
      </c>
    </row>
    <row r="268" spans="1:4" ht="15" customHeight="1">
      <c r="A268" s="624" t="s">
        <v>335</v>
      </c>
      <c r="B268" s="625" t="s">
        <v>648</v>
      </c>
      <c r="C268" s="155" t="s">
        <v>361</v>
      </c>
      <c r="D268" s="156" t="s">
        <v>1081</v>
      </c>
    </row>
    <row r="269" spans="1:4" ht="15" customHeight="1">
      <c r="A269" s="622" t="s">
        <v>340</v>
      </c>
      <c r="B269" s="623" t="s">
        <v>647</v>
      </c>
      <c r="C269" s="157">
        <v>3.9</v>
      </c>
      <c r="D269" s="159" t="s">
        <v>361</v>
      </c>
    </row>
    <row r="270" spans="1:4" ht="15" customHeight="1">
      <c r="A270" s="624" t="s">
        <v>40</v>
      </c>
      <c r="B270" s="625" t="s">
        <v>646</v>
      </c>
      <c r="C270" s="154">
        <v>2.4300000000000002</v>
      </c>
      <c r="D270" s="156" t="s">
        <v>361</v>
      </c>
    </row>
    <row r="271" spans="1:4" ht="15" customHeight="1">
      <c r="A271" s="622" t="s">
        <v>39</v>
      </c>
      <c r="B271" s="623" t="s">
        <v>645</v>
      </c>
      <c r="C271" s="158" t="s">
        <v>361</v>
      </c>
      <c r="D271" s="159" t="s">
        <v>1081</v>
      </c>
    </row>
    <row r="272" spans="1:4" ht="15" customHeight="1">
      <c r="A272" s="624" t="s">
        <v>92</v>
      </c>
      <c r="B272" s="625" t="s">
        <v>644</v>
      </c>
      <c r="C272" s="154">
        <v>2.62</v>
      </c>
      <c r="D272" s="156" t="s">
        <v>361</v>
      </c>
    </row>
    <row r="273" spans="1:4" ht="15" customHeight="1">
      <c r="A273" s="622" t="s">
        <v>174</v>
      </c>
      <c r="B273" s="623" t="s">
        <v>643</v>
      </c>
      <c r="C273" s="157">
        <v>2.16</v>
      </c>
      <c r="D273" s="159" t="s">
        <v>361</v>
      </c>
    </row>
    <row r="274" spans="1:4" ht="15" customHeight="1">
      <c r="A274" s="624" t="s">
        <v>192</v>
      </c>
      <c r="B274" s="625" t="s">
        <v>642</v>
      </c>
      <c r="C274" s="155" t="s">
        <v>361</v>
      </c>
      <c r="D274" s="156" t="s">
        <v>1081</v>
      </c>
    </row>
    <row r="275" spans="1:4" ht="15" customHeight="1">
      <c r="A275" s="622" t="s">
        <v>193</v>
      </c>
      <c r="B275" s="623" t="s">
        <v>641</v>
      </c>
      <c r="C275" s="157">
        <v>2.58</v>
      </c>
      <c r="D275" s="159" t="s">
        <v>361</v>
      </c>
    </row>
    <row r="276" spans="1:4" ht="15" customHeight="1">
      <c r="A276" s="624" t="s">
        <v>194</v>
      </c>
      <c r="B276" s="625" t="s">
        <v>640</v>
      </c>
      <c r="C276" s="155" t="s">
        <v>361</v>
      </c>
      <c r="D276" s="156" t="s">
        <v>1081</v>
      </c>
    </row>
    <row r="277" spans="1:4" ht="15" customHeight="1">
      <c r="A277" s="622" t="s">
        <v>329</v>
      </c>
      <c r="B277" s="623" t="s">
        <v>639</v>
      </c>
      <c r="C277" s="157">
        <v>1.86</v>
      </c>
      <c r="D277" s="159" t="s">
        <v>361</v>
      </c>
    </row>
    <row r="278" spans="1:4" ht="15" customHeight="1">
      <c r="A278" s="624" t="s">
        <v>345</v>
      </c>
      <c r="B278" s="625" t="s">
        <v>638</v>
      </c>
      <c r="C278" s="155" t="s">
        <v>361</v>
      </c>
      <c r="D278" s="156" t="s">
        <v>1081</v>
      </c>
    </row>
    <row r="279" spans="1:4" ht="15" customHeight="1">
      <c r="A279" s="622" t="s">
        <v>346</v>
      </c>
      <c r="B279" s="623" t="s">
        <v>637</v>
      </c>
      <c r="C279" s="158" t="s">
        <v>361</v>
      </c>
      <c r="D279" s="159" t="s">
        <v>1081</v>
      </c>
    </row>
    <row r="280" spans="1:4" ht="15" customHeight="1">
      <c r="A280" s="624" t="s">
        <v>18</v>
      </c>
      <c r="B280" s="625" t="s">
        <v>636</v>
      </c>
      <c r="C280" s="154">
        <v>4.0199999999999996</v>
      </c>
      <c r="D280" s="156" t="s">
        <v>361</v>
      </c>
    </row>
    <row r="281" spans="1:4" ht="15" customHeight="1">
      <c r="A281" s="622" t="s">
        <v>34</v>
      </c>
      <c r="B281" s="623" t="s">
        <v>635</v>
      </c>
      <c r="C281" s="157">
        <v>4.55</v>
      </c>
      <c r="D281" s="159" t="s">
        <v>361</v>
      </c>
    </row>
    <row r="282" spans="1:4" ht="15" customHeight="1">
      <c r="A282" s="624" t="s">
        <v>33</v>
      </c>
      <c r="B282" s="625" t="s">
        <v>634</v>
      </c>
      <c r="C282" s="154">
        <v>3.93</v>
      </c>
      <c r="D282" s="156" t="s">
        <v>361</v>
      </c>
    </row>
    <row r="283" spans="1:4" ht="15" customHeight="1">
      <c r="A283" s="622" t="s">
        <v>38</v>
      </c>
      <c r="B283" s="623" t="s">
        <v>633</v>
      </c>
      <c r="C283" s="157">
        <v>4.96</v>
      </c>
      <c r="D283" s="159" t="s">
        <v>361</v>
      </c>
    </row>
    <row r="284" spans="1:4" ht="15" customHeight="1">
      <c r="A284" s="624" t="s">
        <v>75</v>
      </c>
      <c r="B284" s="625" t="s">
        <v>632</v>
      </c>
      <c r="C284" s="154">
        <v>5.33</v>
      </c>
      <c r="D284" s="156" t="s">
        <v>361</v>
      </c>
    </row>
    <row r="285" spans="1:4" ht="15" customHeight="1">
      <c r="A285" s="622" t="s">
        <v>87</v>
      </c>
      <c r="B285" s="623" t="s">
        <v>631</v>
      </c>
      <c r="C285" s="157">
        <v>3.38</v>
      </c>
      <c r="D285" s="159" t="s">
        <v>361</v>
      </c>
    </row>
    <row r="286" spans="1:4" ht="15" customHeight="1">
      <c r="A286" s="624" t="s">
        <v>95</v>
      </c>
      <c r="B286" s="625" t="s">
        <v>630</v>
      </c>
      <c r="C286" s="154">
        <v>3.38</v>
      </c>
      <c r="D286" s="156" t="s">
        <v>361</v>
      </c>
    </row>
    <row r="287" spans="1:4" ht="15" customHeight="1">
      <c r="A287" s="622" t="s">
        <v>96</v>
      </c>
      <c r="B287" s="623" t="s">
        <v>629</v>
      </c>
      <c r="C287" s="157">
        <v>4.53</v>
      </c>
      <c r="D287" s="159" t="s">
        <v>361</v>
      </c>
    </row>
    <row r="288" spans="1:4" ht="15" customHeight="1">
      <c r="A288" s="624" t="s">
        <v>170</v>
      </c>
      <c r="B288" s="625" t="s">
        <v>628</v>
      </c>
      <c r="C288" s="154">
        <v>4.17</v>
      </c>
      <c r="D288" s="156" t="s">
        <v>361</v>
      </c>
    </row>
    <row r="289" spans="1:4" ht="15" customHeight="1">
      <c r="A289" s="622" t="s">
        <v>211</v>
      </c>
      <c r="B289" s="623" t="s">
        <v>627</v>
      </c>
      <c r="C289" s="157">
        <v>4.24</v>
      </c>
      <c r="D289" s="159" t="s">
        <v>361</v>
      </c>
    </row>
    <row r="290" spans="1:4" ht="15" customHeight="1">
      <c r="A290" s="624" t="s">
        <v>215</v>
      </c>
      <c r="B290" s="625" t="s">
        <v>626</v>
      </c>
      <c r="C290" s="154">
        <v>4.45</v>
      </c>
      <c r="D290" s="156" t="s">
        <v>361</v>
      </c>
    </row>
    <row r="291" spans="1:4" ht="15" customHeight="1">
      <c r="A291" s="622" t="s">
        <v>239</v>
      </c>
      <c r="B291" s="623" t="s">
        <v>625</v>
      </c>
      <c r="C291" s="157">
        <v>4.42</v>
      </c>
      <c r="D291" s="159" t="s">
        <v>361</v>
      </c>
    </row>
    <row r="292" spans="1:4" ht="15" customHeight="1">
      <c r="A292" s="624" t="s">
        <v>298</v>
      </c>
      <c r="B292" s="625" t="s">
        <v>624</v>
      </c>
      <c r="C292" s="154">
        <v>4.41</v>
      </c>
      <c r="D292" s="156" t="s">
        <v>361</v>
      </c>
    </row>
    <row r="293" spans="1:4" ht="15" customHeight="1">
      <c r="A293" s="622" t="s">
        <v>310</v>
      </c>
      <c r="B293" s="623" t="s">
        <v>623</v>
      </c>
      <c r="C293" s="157">
        <v>5.45</v>
      </c>
      <c r="D293" s="159" t="s">
        <v>361</v>
      </c>
    </row>
    <row r="294" spans="1:4" ht="15" customHeight="1">
      <c r="A294" s="624" t="s">
        <v>21</v>
      </c>
      <c r="B294" s="625" t="s">
        <v>622</v>
      </c>
      <c r="C294" s="154">
        <v>4.4000000000000004</v>
      </c>
      <c r="D294" s="156" t="s">
        <v>361</v>
      </c>
    </row>
    <row r="295" spans="1:4" ht="15" customHeight="1">
      <c r="A295" s="622" t="s">
        <v>20</v>
      </c>
      <c r="B295" s="623" t="s">
        <v>621</v>
      </c>
      <c r="C295" s="157">
        <v>3.62</v>
      </c>
      <c r="D295" s="159" t="s">
        <v>361</v>
      </c>
    </row>
    <row r="296" spans="1:4" ht="15" customHeight="1">
      <c r="A296" s="624" t="s">
        <v>27</v>
      </c>
      <c r="B296" s="625" t="s">
        <v>620</v>
      </c>
      <c r="C296" s="154">
        <v>3.86</v>
      </c>
      <c r="D296" s="156" t="s">
        <v>361</v>
      </c>
    </row>
    <row r="297" spans="1:4" ht="15" customHeight="1">
      <c r="A297" s="622" t="s">
        <v>62</v>
      </c>
      <c r="B297" s="623" t="s">
        <v>619</v>
      </c>
      <c r="C297" s="157">
        <v>3.53</v>
      </c>
      <c r="D297" s="159" t="s">
        <v>361</v>
      </c>
    </row>
    <row r="298" spans="1:4" ht="15" customHeight="1">
      <c r="A298" s="624" t="s">
        <v>76</v>
      </c>
      <c r="B298" s="625" t="s">
        <v>618</v>
      </c>
      <c r="C298" s="154">
        <v>5.85</v>
      </c>
      <c r="D298" s="156" t="s">
        <v>361</v>
      </c>
    </row>
    <row r="299" spans="1:4" ht="15" customHeight="1">
      <c r="A299" s="622" t="s">
        <v>133</v>
      </c>
      <c r="B299" s="623" t="s">
        <v>617</v>
      </c>
      <c r="C299" s="157">
        <v>3.67</v>
      </c>
      <c r="D299" s="159" t="s">
        <v>361</v>
      </c>
    </row>
    <row r="300" spans="1:4" ht="15" customHeight="1">
      <c r="A300" s="624" t="s">
        <v>159</v>
      </c>
      <c r="B300" s="625" t="s">
        <v>616</v>
      </c>
      <c r="C300" s="154">
        <v>5.1100000000000003</v>
      </c>
      <c r="D300" s="156" t="s">
        <v>361</v>
      </c>
    </row>
    <row r="301" spans="1:4" ht="15" customHeight="1">
      <c r="A301" s="622" t="s">
        <v>210</v>
      </c>
      <c r="B301" s="623" t="s">
        <v>615</v>
      </c>
      <c r="C301" s="157">
        <v>3.74</v>
      </c>
      <c r="D301" s="159" t="s">
        <v>361</v>
      </c>
    </row>
    <row r="302" spans="1:4" ht="15" customHeight="1">
      <c r="A302" s="624" t="s">
        <v>222</v>
      </c>
      <c r="B302" s="625" t="s">
        <v>614</v>
      </c>
      <c r="C302" s="154">
        <v>3.63</v>
      </c>
      <c r="D302" s="156" t="s">
        <v>361</v>
      </c>
    </row>
    <row r="303" spans="1:4" ht="15" customHeight="1">
      <c r="A303" s="622" t="s">
        <v>226</v>
      </c>
      <c r="B303" s="623" t="s">
        <v>613</v>
      </c>
      <c r="C303" s="157">
        <v>4.63</v>
      </c>
      <c r="D303" s="159" t="s">
        <v>361</v>
      </c>
    </row>
    <row r="304" spans="1:4" ht="15" customHeight="1">
      <c r="A304" s="624" t="s">
        <v>294</v>
      </c>
      <c r="B304" s="625" t="s">
        <v>612</v>
      </c>
      <c r="C304" s="154">
        <v>2.99</v>
      </c>
      <c r="D304" s="156" t="s">
        <v>361</v>
      </c>
    </row>
    <row r="305" spans="1:4" ht="15" customHeight="1">
      <c r="A305" s="622" t="s">
        <v>313</v>
      </c>
      <c r="B305" s="623" t="s">
        <v>611</v>
      </c>
      <c r="C305" s="157">
        <v>3.48</v>
      </c>
      <c r="D305" s="159" t="s">
        <v>361</v>
      </c>
    </row>
    <row r="306" spans="1:4" ht="15" customHeight="1">
      <c r="A306" s="624" t="s">
        <v>69</v>
      </c>
      <c r="B306" s="625" t="s">
        <v>610</v>
      </c>
      <c r="C306" s="154">
        <v>4.45</v>
      </c>
      <c r="D306" s="156" t="s">
        <v>361</v>
      </c>
    </row>
    <row r="307" spans="1:4" ht="15" customHeight="1">
      <c r="A307" s="622" t="s">
        <v>68</v>
      </c>
      <c r="B307" s="623" t="s">
        <v>609</v>
      </c>
      <c r="C307" s="157">
        <v>2.78</v>
      </c>
      <c r="D307" s="159" t="s">
        <v>361</v>
      </c>
    </row>
    <row r="308" spans="1:4" ht="15" customHeight="1">
      <c r="A308" s="624" t="s">
        <v>103</v>
      </c>
      <c r="B308" s="625" t="s">
        <v>608</v>
      </c>
      <c r="C308" s="154">
        <v>3.45</v>
      </c>
      <c r="D308" s="156" t="s">
        <v>361</v>
      </c>
    </row>
    <row r="309" spans="1:4" ht="15" customHeight="1">
      <c r="A309" s="622" t="s">
        <v>121</v>
      </c>
      <c r="B309" s="623" t="s">
        <v>607</v>
      </c>
      <c r="C309" s="157">
        <v>5.7</v>
      </c>
      <c r="D309" s="159" t="s">
        <v>361</v>
      </c>
    </row>
    <row r="310" spans="1:4" ht="15" customHeight="1">
      <c r="A310" s="624" t="s">
        <v>122</v>
      </c>
      <c r="B310" s="625" t="s">
        <v>606</v>
      </c>
      <c r="C310" s="154">
        <v>3.98</v>
      </c>
      <c r="D310" s="156" t="s">
        <v>361</v>
      </c>
    </row>
    <row r="311" spans="1:4" ht="15" customHeight="1">
      <c r="A311" s="622" t="s">
        <v>141</v>
      </c>
      <c r="B311" s="623" t="s">
        <v>605</v>
      </c>
      <c r="C311" s="157">
        <v>4.72</v>
      </c>
      <c r="D311" s="159" t="s">
        <v>361</v>
      </c>
    </row>
    <row r="312" spans="1:4" ht="15" customHeight="1">
      <c r="A312" s="624" t="s">
        <v>150</v>
      </c>
      <c r="B312" s="625" t="s">
        <v>604</v>
      </c>
      <c r="C312" s="155" t="s">
        <v>361</v>
      </c>
      <c r="D312" s="156" t="s">
        <v>1081</v>
      </c>
    </row>
    <row r="313" spans="1:4" ht="15" customHeight="1">
      <c r="A313" s="622" t="s">
        <v>171</v>
      </c>
      <c r="B313" s="623" t="s">
        <v>603</v>
      </c>
      <c r="C313" s="157">
        <v>3.17</v>
      </c>
      <c r="D313" s="159" t="s">
        <v>361</v>
      </c>
    </row>
    <row r="314" spans="1:4" ht="15" customHeight="1">
      <c r="A314" s="624" t="s">
        <v>185</v>
      </c>
      <c r="B314" s="625" t="s">
        <v>602</v>
      </c>
      <c r="C314" s="154">
        <v>3.31</v>
      </c>
      <c r="D314" s="156" t="s">
        <v>361</v>
      </c>
    </row>
    <row r="315" spans="1:4" ht="15" customHeight="1">
      <c r="A315" s="622" t="s">
        <v>190</v>
      </c>
      <c r="B315" s="623" t="s">
        <v>601</v>
      </c>
      <c r="C315" s="157">
        <v>2.99</v>
      </c>
      <c r="D315" s="159" t="s">
        <v>361</v>
      </c>
    </row>
    <row r="316" spans="1:4" ht="15" customHeight="1">
      <c r="A316" s="624" t="s">
        <v>191</v>
      </c>
      <c r="B316" s="625" t="s">
        <v>600</v>
      </c>
      <c r="C316" s="155">
        <v>3</v>
      </c>
      <c r="D316" s="156" t="s">
        <v>361</v>
      </c>
    </row>
    <row r="317" spans="1:4" ht="15" customHeight="1">
      <c r="A317" s="622" t="s">
        <v>203</v>
      </c>
      <c r="B317" s="623" t="s">
        <v>599</v>
      </c>
      <c r="C317" s="157">
        <v>3.6</v>
      </c>
      <c r="D317" s="159" t="s">
        <v>361</v>
      </c>
    </row>
    <row r="318" spans="1:4" ht="15" customHeight="1">
      <c r="A318" s="624" t="s">
        <v>206</v>
      </c>
      <c r="B318" s="625" t="s">
        <v>598</v>
      </c>
      <c r="C318" s="154">
        <v>2.58</v>
      </c>
      <c r="D318" s="156" t="s">
        <v>361</v>
      </c>
    </row>
    <row r="319" spans="1:4" ht="15" customHeight="1">
      <c r="A319" s="622" t="s">
        <v>223</v>
      </c>
      <c r="B319" s="623" t="s">
        <v>597</v>
      </c>
      <c r="C319" s="157">
        <v>2.88</v>
      </c>
      <c r="D319" s="159" t="s">
        <v>361</v>
      </c>
    </row>
    <row r="320" spans="1:4" ht="15" customHeight="1">
      <c r="A320" s="624" t="s">
        <v>229</v>
      </c>
      <c r="B320" s="625" t="s">
        <v>596</v>
      </c>
      <c r="C320" s="155" t="s">
        <v>361</v>
      </c>
      <c r="D320" s="156" t="s">
        <v>1081</v>
      </c>
    </row>
    <row r="321" spans="1:4" ht="15" customHeight="1">
      <c r="A321" s="622" t="s">
        <v>233</v>
      </c>
      <c r="B321" s="623" t="s">
        <v>595</v>
      </c>
      <c r="C321" s="158" t="s">
        <v>361</v>
      </c>
      <c r="D321" s="159" t="s">
        <v>1081</v>
      </c>
    </row>
    <row r="322" spans="1:4" ht="15" customHeight="1">
      <c r="A322" s="624" t="s">
        <v>238</v>
      </c>
      <c r="B322" s="625" t="s">
        <v>594</v>
      </c>
      <c r="C322" s="155" t="s">
        <v>361</v>
      </c>
      <c r="D322" s="156" t="s">
        <v>1081</v>
      </c>
    </row>
    <row r="323" spans="1:4" ht="15" customHeight="1">
      <c r="A323" s="622" t="s">
        <v>299</v>
      </c>
      <c r="B323" s="623" t="s">
        <v>593</v>
      </c>
      <c r="C323" s="157">
        <v>3.13</v>
      </c>
      <c r="D323" s="159" t="s">
        <v>361</v>
      </c>
    </row>
    <row r="324" spans="1:4" ht="15" customHeight="1">
      <c r="A324" s="624" t="s">
        <v>301</v>
      </c>
      <c r="B324" s="625" t="s">
        <v>592</v>
      </c>
      <c r="C324" s="154">
        <v>3.05</v>
      </c>
      <c r="D324" s="156" t="s">
        <v>361</v>
      </c>
    </row>
    <row r="325" spans="1:4" ht="15" customHeight="1">
      <c r="A325" s="622" t="s">
        <v>338</v>
      </c>
      <c r="B325" s="623" t="s">
        <v>591</v>
      </c>
      <c r="C325" s="157">
        <v>2.64</v>
      </c>
      <c r="D325" s="159" t="s">
        <v>361</v>
      </c>
    </row>
    <row r="326" spans="1:4" ht="15" customHeight="1">
      <c r="A326" s="624" t="s">
        <v>55</v>
      </c>
      <c r="B326" s="625" t="s">
        <v>590</v>
      </c>
      <c r="C326" s="154">
        <v>4.16</v>
      </c>
      <c r="D326" s="156" t="s">
        <v>361</v>
      </c>
    </row>
    <row r="327" spans="1:4" ht="15" customHeight="1">
      <c r="A327" s="622" t="s">
        <v>54</v>
      </c>
      <c r="B327" s="623" t="s">
        <v>589</v>
      </c>
      <c r="C327" s="158" t="s">
        <v>361</v>
      </c>
      <c r="D327" s="159" t="s">
        <v>1081</v>
      </c>
    </row>
    <row r="328" spans="1:4" ht="15" customHeight="1">
      <c r="A328" s="624" t="s">
        <v>65</v>
      </c>
      <c r="B328" s="625" t="s">
        <v>588</v>
      </c>
      <c r="C328" s="154">
        <v>2.93</v>
      </c>
      <c r="D328" s="156" t="s">
        <v>361</v>
      </c>
    </row>
    <row r="329" spans="1:4" ht="15" customHeight="1">
      <c r="A329" s="622" t="s">
        <v>83</v>
      </c>
      <c r="B329" s="623" t="s">
        <v>587</v>
      </c>
      <c r="C329" s="157">
        <v>3.26</v>
      </c>
      <c r="D329" s="159" t="s">
        <v>361</v>
      </c>
    </row>
    <row r="330" spans="1:4" ht="15" customHeight="1">
      <c r="A330" s="624" t="s">
        <v>108</v>
      </c>
      <c r="B330" s="625" t="s">
        <v>586</v>
      </c>
      <c r="C330" s="155" t="s">
        <v>361</v>
      </c>
      <c r="D330" s="156" t="s">
        <v>1081</v>
      </c>
    </row>
    <row r="331" spans="1:4" ht="15" customHeight="1">
      <c r="A331" s="622" t="s">
        <v>143</v>
      </c>
      <c r="B331" s="623" t="s">
        <v>585</v>
      </c>
      <c r="C331" s="158" t="s">
        <v>361</v>
      </c>
      <c r="D331" s="159" t="s">
        <v>1081</v>
      </c>
    </row>
    <row r="332" spans="1:4" ht="15" customHeight="1">
      <c r="A332" s="624" t="s">
        <v>166</v>
      </c>
      <c r="B332" s="625" t="s">
        <v>584</v>
      </c>
      <c r="C332" s="154">
        <v>4.75</v>
      </c>
      <c r="D332" s="156" t="s">
        <v>361</v>
      </c>
    </row>
    <row r="333" spans="1:4" ht="15" customHeight="1">
      <c r="A333" s="622" t="s">
        <v>182</v>
      </c>
      <c r="B333" s="623" t="s">
        <v>583</v>
      </c>
      <c r="C333" s="157">
        <v>3.93</v>
      </c>
      <c r="D333" s="159" t="s">
        <v>361</v>
      </c>
    </row>
    <row r="334" spans="1:4" ht="15" customHeight="1">
      <c r="A334" s="624" t="s">
        <v>232</v>
      </c>
      <c r="B334" s="625" t="s">
        <v>582</v>
      </c>
      <c r="C334" s="155" t="s">
        <v>361</v>
      </c>
      <c r="D334" s="156" t="s">
        <v>1081</v>
      </c>
    </row>
    <row r="335" spans="1:4" ht="15" customHeight="1">
      <c r="A335" s="622" t="s">
        <v>242</v>
      </c>
      <c r="B335" s="623" t="s">
        <v>581</v>
      </c>
      <c r="C335" s="157">
        <v>3.47</v>
      </c>
      <c r="D335" s="159" t="s">
        <v>361</v>
      </c>
    </row>
    <row r="336" spans="1:4" ht="15" customHeight="1">
      <c r="A336" s="624" t="s">
        <v>252</v>
      </c>
      <c r="B336" s="625" t="s">
        <v>580</v>
      </c>
      <c r="C336" s="155">
        <v>3</v>
      </c>
      <c r="D336" s="156" t="s">
        <v>361</v>
      </c>
    </row>
    <row r="337" spans="1:4" ht="15" customHeight="1">
      <c r="A337" s="622" t="s">
        <v>23</v>
      </c>
      <c r="B337" s="623" t="s">
        <v>579</v>
      </c>
      <c r="C337" s="157">
        <v>3.54</v>
      </c>
      <c r="D337" s="159" t="s">
        <v>361</v>
      </c>
    </row>
    <row r="338" spans="1:4" ht="15" customHeight="1">
      <c r="A338" s="624" t="s">
        <v>22</v>
      </c>
      <c r="B338" s="625" t="s">
        <v>578</v>
      </c>
      <c r="C338" s="155" t="s">
        <v>361</v>
      </c>
      <c r="D338" s="156" t="s">
        <v>1081</v>
      </c>
    </row>
    <row r="339" spans="1:4" ht="15" customHeight="1">
      <c r="A339" s="622" t="s">
        <v>105</v>
      </c>
      <c r="B339" s="623" t="s">
        <v>577</v>
      </c>
      <c r="C339" s="157">
        <v>2.59</v>
      </c>
      <c r="D339" s="159" t="s">
        <v>361</v>
      </c>
    </row>
    <row r="340" spans="1:4" ht="15" customHeight="1">
      <c r="A340" s="624" t="s">
        <v>113</v>
      </c>
      <c r="B340" s="625" t="s">
        <v>576</v>
      </c>
      <c r="C340" s="154">
        <v>2.38</v>
      </c>
      <c r="D340" s="156" t="s">
        <v>361</v>
      </c>
    </row>
    <row r="341" spans="1:4" ht="15" customHeight="1">
      <c r="A341" s="622" t="s">
        <v>179</v>
      </c>
      <c r="B341" s="623" t="s">
        <v>575</v>
      </c>
      <c r="C341" s="157">
        <v>2.75</v>
      </c>
      <c r="D341" s="159" t="s">
        <v>361</v>
      </c>
    </row>
    <row r="342" spans="1:4" ht="15" customHeight="1">
      <c r="A342" s="624" t="s">
        <v>212</v>
      </c>
      <c r="B342" s="625" t="s">
        <v>574</v>
      </c>
      <c r="C342" s="154">
        <v>2.85</v>
      </c>
      <c r="D342" s="156" t="s">
        <v>361</v>
      </c>
    </row>
    <row r="343" spans="1:4" ht="15" customHeight="1">
      <c r="A343" s="622" t="s">
        <v>221</v>
      </c>
      <c r="B343" s="623" t="s">
        <v>573</v>
      </c>
      <c r="C343" s="157">
        <v>2.79</v>
      </c>
      <c r="D343" s="159" t="s">
        <v>361</v>
      </c>
    </row>
    <row r="344" spans="1:4" ht="15" customHeight="1">
      <c r="A344" s="624" t="s">
        <v>235</v>
      </c>
      <c r="B344" s="625" t="s">
        <v>572</v>
      </c>
      <c r="C344" s="155" t="s">
        <v>361</v>
      </c>
      <c r="D344" s="156" t="s">
        <v>1081</v>
      </c>
    </row>
    <row r="345" spans="1:4" ht="15" customHeight="1">
      <c r="A345" s="622" t="s">
        <v>269</v>
      </c>
      <c r="B345" s="623" t="s">
        <v>571</v>
      </c>
      <c r="C345" s="157">
        <v>2.8</v>
      </c>
      <c r="D345" s="159" t="s">
        <v>361</v>
      </c>
    </row>
    <row r="346" spans="1:4" ht="15" customHeight="1">
      <c r="A346" s="624" t="s">
        <v>282</v>
      </c>
      <c r="B346" s="625" t="s">
        <v>570</v>
      </c>
      <c r="C346" s="154">
        <v>3.31</v>
      </c>
      <c r="D346" s="156" t="s">
        <v>361</v>
      </c>
    </row>
    <row r="347" spans="1:4" ht="15" customHeight="1">
      <c r="A347" s="622" t="s">
        <v>286</v>
      </c>
      <c r="B347" s="623" t="s">
        <v>569</v>
      </c>
      <c r="C347" s="157">
        <v>2.2799999999999998</v>
      </c>
      <c r="D347" s="159" t="s">
        <v>361</v>
      </c>
    </row>
    <row r="348" spans="1:4" ht="15" customHeight="1">
      <c r="A348" s="624" t="s">
        <v>307</v>
      </c>
      <c r="B348" s="625" t="s">
        <v>568</v>
      </c>
      <c r="C348" s="154">
        <v>3.42</v>
      </c>
      <c r="D348" s="156" t="s">
        <v>361</v>
      </c>
    </row>
    <row r="349" spans="1:4" ht="15" customHeight="1">
      <c r="A349" s="622" t="s">
        <v>337</v>
      </c>
      <c r="B349" s="623" t="s">
        <v>567</v>
      </c>
      <c r="C349" s="158" t="s">
        <v>361</v>
      </c>
      <c r="D349" s="159" t="s">
        <v>1081</v>
      </c>
    </row>
    <row r="350" spans="1:4" ht="15" customHeight="1">
      <c r="A350" s="624" t="s">
        <v>347</v>
      </c>
      <c r="B350" s="625" t="s">
        <v>566</v>
      </c>
      <c r="C350" s="154">
        <v>4.07</v>
      </c>
      <c r="D350" s="156" t="s">
        <v>361</v>
      </c>
    </row>
    <row r="351" spans="1:4" ht="15" customHeight="1">
      <c r="A351" s="622" t="s">
        <v>349</v>
      </c>
      <c r="B351" s="623" t="s">
        <v>565</v>
      </c>
      <c r="C351" s="158" t="s">
        <v>361</v>
      </c>
      <c r="D351" s="159" t="s">
        <v>1081</v>
      </c>
    </row>
    <row r="352" spans="1:4" ht="15" customHeight="1">
      <c r="A352" s="624" t="s">
        <v>110</v>
      </c>
      <c r="B352" s="625" t="s">
        <v>564</v>
      </c>
      <c r="C352" s="154">
        <v>3.09</v>
      </c>
      <c r="D352" s="156" t="s">
        <v>361</v>
      </c>
    </row>
    <row r="353" spans="1:4" ht="15" customHeight="1">
      <c r="A353" s="622" t="s">
        <v>109</v>
      </c>
      <c r="B353" s="623" t="s">
        <v>563</v>
      </c>
      <c r="C353" s="157">
        <v>3.18</v>
      </c>
      <c r="D353" s="159" t="s">
        <v>361</v>
      </c>
    </row>
    <row r="354" spans="1:4" ht="15" customHeight="1">
      <c r="A354" s="624" t="s">
        <v>158</v>
      </c>
      <c r="B354" s="625" t="s">
        <v>562</v>
      </c>
      <c r="C354" s="155" t="s">
        <v>361</v>
      </c>
      <c r="D354" s="156" t="s">
        <v>1081</v>
      </c>
    </row>
    <row r="355" spans="1:4" ht="15" customHeight="1">
      <c r="A355" s="622" t="s">
        <v>12</v>
      </c>
      <c r="B355" s="623" t="s">
        <v>561</v>
      </c>
      <c r="C355" s="158" t="s">
        <v>361</v>
      </c>
      <c r="D355" s="159" t="s">
        <v>1081</v>
      </c>
    </row>
    <row r="356" spans="1:4" ht="15" customHeight="1">
      <c r="A356" s="624" t="s">
        <v>236</v>
      </c>
      <c r="B356" s="625" t="s">
        <v>560</v>
      </c>
      <c r="C356" s="155" t="s">
        <v>361</v>
      </c>
      <c r="D356" s="156" t="s">
        <v>1081</v>
      </c>
    </row>
    <row r="357" spans="1:4" ht="15" customHeight="1">
      <c r="A357" s="622" t="s">
        <v>258</v>
      </c>
      <c r="B357" s="623" t="s">
        <v>559</v>
      </c>
      <c r="C357" s="158" t="s">
        <v>361</v>
      </c>
      <c r="D357" s="159" t="s">
        <v>1081</v>
      </c>
    </row>
    <row r="358" spans="1:4" ht="15" customHeight="1">
      <c r="A358" s="624" t="s">
        <v>342</v>
      </c>
      <c r="B358" s="625" t="s">
        <v>558</v>
      </c>
      <c r="C358" s="155" t="s">
        <v>361</v>
      </c>
      <c r="D358" s="156" t="s">
        <v>1081</v>
      </c>
    </row>
    <row r="359" spans="1:4" ht="15" customHeight="1">
      <c r="A359" s="622" t="s">
        <v>19</v>
      </c>
      <c r="B359" s="623" t="s">
        <v>557</v>
      </c>
      <c r="C359" s="157">
        <v>3.6</v>
      </c>
      <c r="D359" s="159" t="s">
        <v>361</v>
      </c>
    </row>
    <row r="360" spans="1:4" ht="15" customHeight="1">
      <c r="A360" s="624" t="s">
        <v>16</v>
      </c>
      <c r="B360" s="625" t="s">
        <v>556</v>
      </c>
      <c r="C360" s="154">
        <v>3.26</v>
      </c>
      <c r="D360" s="156" t="s">
        <v>361</v>
      </c>
    </row>
    <row r="361" spans="1:4" ht="15" customHeight="1">
      <c r="A361" s="622" t="s">
        <v>32</v>
      </c>
      <c r="B361" s="623" t="s">
        <v>555</v>
      </c>
      <c r="C361" s="157">
        <v>2.79</v>
      </c>
      <c r="D361" s="159" t="s">
        <v>361</v>
      </c>
    </row>
    <row r="362" spans="1:4" ht="15" customHeight="1">
      <c r="A362" s="624" t="s">
        <v>123</v>
      </c>
      <c r="B362" s="625" t="s">
        <v>554</v>
      </c>
      <c r="C362" s="155" t="s">
        <v>361</v>
      </c>
      <c r="D362" s="156" t="s">
        <v>1081</v>
      </c>
    </row>
    <row r="363" spans="1:4" ht="15" customHeight="1">
      <c r="A363" s="622" t="s">
        <v>130</v>
      </c>
      <c r="B363" s="623" t="s">
        <v>553</v>
      </c>
      <c r="C363" s="157">
        <v>3.89</v>
      </c>
      <c r="D363" s="159" t="s">
        <v>361</v>
      </c>
    </row>
    <row r="364" spans="1:4" ht="15" customHeight="1">
      <c r="A364" s="624" t="s">
        <v>140</v>
      </c>
      <c r="B364" s="625" t="s">
        <v>552</v>
      </c>
      <c r="C364" s="154">
        <v>3.27</v>
      </c>
      <c r="D364" s="156" t="s">
        <v>361</v>
      </c>
    </row>
    <row r="365" spans="1:4" ht="15" customHeight="1">
      <c r="A365" s="622" t="s">
        <v>173</v>
      </c>
      <c r="B365" s="623" t="s">
        <v>551</v>
      </c>
      <c r="C365" s="158" t="s">
        <v>361</v>
      </c>
      <c r="D365" s="159" t="s">
        <v>1081</v>
      </c>
    </row>
    <row r="366" spans="1:4" ht="15" customHeight="1">
      <c r="A366" s="624" t="s">
        <v>224</v>
      </c>
      <c r="B366" s="625" t="s">
        <v>550</v>
      </c>
      <c r="C366" s="155">
        <v>4</v>
      </c>
      <c r="D366" s="156" t="s">
        <v>361</v>
      </c>
    </row>
    <row r="367" spans="1:4" ht="15" customHeight="1">
      <c r="A367" s="622" t="s">
        <v>285</v>
      </c>
      <c r="B367" s="623" t="s">
        <v>549</v>
      </c>
      <c r="C367" s="158" t="s">
        <v>361</v>
      </c>
      <c r="D367" s="159" t="s">
        <v>1081</v>
      </c>
    </row>
    <row r="368" spans="1:4" ht="15" customHeight="1">
      <c r="A368" s="624" t="s">
        <v>291</v>
      </c>
      <c r="B368" s="625" t="s">
        <v>548</v>
      </c>
      <c r="C368" s="154">
        <v>2.83</v>
      </c>
      <c r="D368" s="156" t="s">
        <v>361</v>
      </c>
    </row>
    <row r="369" spans="1:4" ht="15" customHeight="1">
      <c r="A369" s="622" t="s">
        <v>306</v>
      </c>
      <c r="B369" s="623" t="s">
        <v>547</v>
      </c>
      <c r="C369" s="157">
        <v>4.1100000000000003</v>
      </c>
      <c r="D369" s="159" t="s">
        <v>361</v>
      </c>
    </row>
    <row r="370" spans="1:4" ht="15" customHeight="1">
      <c r="A370" s="624" t="s">
        <v>309</v>
      </c>
      <c r="B370" s="625" t="s">
        <v>546</v>
      </c>
      <c r="C370" s="154">
        <v>3.51</v>
      </c>
      <c r="D370" s="156" t="s">
        <v>361</v>
      </c>
    </row>
    <row r="371" spans="1:4" ht="15" customHeight="1">
      <c r="A371" s="622" t="s">
        <v>325</v>
      </c>
      <c r="B371" s="623" t="s">
        <v>545</v>
      </c>
      <c r="C371" s="158" t="s">
        <v>361</v>
      </c>
      <c r="D371" s="159" t="s">
        <v>1081</v>
      </c>
    </row>
    <row r="372" spans="1:4" ht="15" customHeight="1">
      <c r="A372" s="624" t="s">
        <v>332</v>
      </c>
      <c r="B372" s="625" t="s">
        <v>544</v>
      </c>
      <c r="C372" s="154">
        <v>3.27</v>
      </c>
      <c r="D372" s="156" t="s">
        <v>361</v>
      </c>
    </row>
    <row r="373" spans="1:4" ht="15" customHeight="1">
      <c r="A373" s="622" t="s">
        <v>47</v>
      </c>
      <c r="B373" s="623" t="s">
        <v>543</v>
      </c>
      <c r="C373" s="157">
        <v>2.97</v>
      </c>
      <c r="D373" s="159" t="s">
        <v>361</v>
      </c>
    </row>
    <row r="374" spans="1:4" ht="15" customHeight="1">
      <c r="A374" s="624" t="s">
        <v>46</v>
      </c>
      <c r="B374" s="625" t="s">
        <v>542</v>
      </c>
      <c r="C374" s="155" t="s">
        <v>361</v>
      </c>
      <c r="D374" s="156" t="s">
        <v>1081</v>
      </c>
    </row>
    <row r="375" spans="1:4" ht="15" customHeight="1">
      <c r="A375" s="622" t="s">
        <v>85</v>
      </c>
      <c r="B375" s="623" t="s">
        <v>541</v>
      </c>
      <c r="C375" s="158">
        <v>2</v>
      </c>
      <c r="D375" s="159" t="s">
        <v>361</v>
      </c>
    </row>
    <row r="376" spans="1:4" ht="15" customHeight="1">
      <c r="A376" s="624" t="s">
        <v>116</v>
      </c>
      <c r="B376" s="625" t="s">
        <v>540</v>
      </c>
      <c r="C376" s="155" t="s">
        <v>361</v>
      </c>
      <c r="D376" s="156" t="s">
        <v>1081</v>
      </c>
    </row>
    <row r="377" spans="1:4" ht="15" customHeight="1">
      <c r="A377" s="622" t="s">
        <v>126</v>
      </c>
      <c r="B377" s="623" t="s">
        <v>539</v>
      </c>
      <c r="C377" s="157">
        <v>3.44</v>
      </c>
      <c r="D377" s="159" t="s">
        <v>361</v>
      </c>
    </row>
    <row r="378" spans="1:4" ht="15" customHeight="1">
      <c r="A378" s="624" t="s">
        <v>142</v>
      </c>
      <c r="B378" s="625" t="s">
        <v>538</v>
      </c>
      <c r="C378" s="155" t="s">
        <v>361</v>
      </c>
      <c r="D378" s="156" t="s">
        <v>1081</v>
      </c>
    </row>
    <row r="379" spans="1:4" ht="15" customHeight="1">
      <c r="A379" s="622" t="s">
        <v>144</v>
      </c>
      <c r="B379" s="623" t="s">
        <v>537</v>
      </c>
      <c r="C379" s="158" t="s">
        <v>361</v>
      </c>
      <c r="D379" s="159" t="s">
        <v>1081</v>
      </c>
    </row>
    <row r="380" spans="1:4" ht="15" customHeight="1">
      <c r="A380" s="624" t="s">
        <v>148</v>
      </c>
      <c r="B380" s="625" t="s">
        <v>536</v>
      </c>
      <c r="C380" s="154">
        <v>2.96</v>
      </c>
      <c r="D380" s="156" t="s">
        <v>361</v>
      </c>
    </row>
    <row r="381" spans="1:4" ht="15" customHeight="1">
      <c r="A381" s="622" t="s">
        <v>153</v>
      </c>
      <c r="B381" s="623" t="s">
        <v>535</v>
      </c>
      <c r="C381" s="157">
        <v>2.72</v>
      </c>
      <c r="D381" s="159" t="s">
        <v>361</v>
      </c>
    </row>
    <row r="382" spans="1:4" ht="15" customHeight="1">
      <c r="A382" s="624" t="s">
        <v>155</v>
      </c>
      <c r="B382" s="625" t="s">
        <v>534</v>
      </c>
      <c r="C382" s="154">
        <v>3.2</v>
      </c>
      <c r="D382" s="156" t="s">
        <v>361</v>
      </c>
    </row>
    <row r="383" spans="1:4" ht="15" customHeight="1">
      <c r="A383" s="622" t="s">
        <v>180</v>
      </c>
      <c r="B383" s="623" t="s">
        <v>533</v>
      </c>
      <c r="C383" s="158" t="s">
        <v>361</v>
      </c>
      <c r="D383" s="159" t="s">
        <v>1081</v>
      </c>
    </row>
    <row r="384" spans="1:4" ht="15" customHeight="1">
      <c r="A384" s="624" t="s">
        <v>186</v>
      </c>
      <c r="B384" s="625" t="s">
        <v>532</v>
      </c>
      <c r="C384" s="155" t="s">
        <v>361</v>
      </c>
      <c r="D384" s="156" t="s">
        <v>1081</v>
      </c>
    </row>
    <row r="385" spans="1:4" ht="15" customHeight="1">
      <c r="A385" s="622" t="s">
        <v>241</v>
      </c>
      <c r="B385" s="623" t="s">
        <v>531</v>
      </c>
      <c r="C385" s="158" t="s">
        <v>361</v>
      </c>
      <c r="D385" s="159" t="s">
        <v>1081</v>
      </c>
    </row>
    <row r="386" spans="1:4" ht="15" customHeight="1">
      <c r="A386" s="624" t="s">
        <v>267</v>
      </c>
      <c r="B386" s="625" t="s">
        <v>530</v>
      </c>
      <c r="C386" s="155" t="s">
        <v>361</v>
      </c>
      <c r="D386" s="156" t="s">
        <v>1081</v>
      </c>
    </row>
    <row r="387" spans="1:4" ht="15" customHeight="1">
      <c r="A387" s="622" t="s">
        <v>287</v>
      </c>
      <c r="B387" s="623" t="s">
        <v>529</v>
      </c>
      <c r="C387" s="157">
        <v>2.7</v>
      </c>
      <c r="D387" s="159" t="s">
        <v>361</v>
      </c>
    </row>
    <row r="388" spans="1:4" ht="15" customHeight="1">
      <c r="A388" s="624" t="s">
        <v>311</v>
      </c>
      <c r="B388" s="625" t="s">
        <v>528</v>
      </c>
      <c r="C388" s="155" t="s">
        <v>361</v>
      </c>
      <c r="D388" s="156" t="s">
        <v>1081</v>
      </c>
    </row>
    <row r="389" spans="1:4" ht="15" customHeight="1">
      <c r="A389" s="622" t="s">
        <v>36</v>
      </c>
      <c r="B389" s="623" t="s">
        <v>527</v>
      </c>
      <c r="C389" s="157">
        <v>8.57</v>
      </c>
      <c r="D389" s="159" t="s">
        <v>361</v>
      </c>
    </row>
    <row r="390" spans="1:4" ht="15" customHeight="1">
      <c r="A390" s="624" t="s">
        <v>36</v>
      </c>
      <c r="B390" s="625" t="s">
        <v>526</v>
      </c>
      <c r="C390" s="154">
        <v>8.57</v>
      </c>
      <c r="D390" s="156" t="s">
        <v>361</v>
      </c>
    </row>
    <row r="391" spans="1:4" ht="15" customHeight="1">
      <c r="A391" s="622" t="s">
        <v>35</v>
      </c>
      <c r="B391" s="623" t="s">
        <v>525</v>
      </c>
      <c r="C391" s="157">
        <v>6.04</v>
      </c>
      <c r="D391" s="159" t="s">
        <v>361</v>
      </c>
    </row>
    <row r="392" spans="1:4" ht="15" customHeight="1">
      <c r="A392" s="624" t="s">
        <v>35</v>
      </c>
      <c r="B392" s="625" t="s">
        <v>1702</v>
      </c>
      <c r="C392" s="154">
        <v>6.57</v>
      </c>
      <c r="D392" s="156" t="s">
        <v>361</v>
      </c>
    </row>
    <row r="393" spans="1:4" ht="15" customHeight="1">
      <c r="A393" s="622" t="s">
        <v>1703</v>
      </c>
      <c r="B393" s="623" t="s">
        <v>1704</v>
      </c>
      <c r="C393" s="157">
        <v>4.88</v>
      </c>
      <c r="D393" s="159" t="s">
        <v>361</v>
      </c>
    </row>
    <row r="394" spans="1:4" ht="15" customHeight="1">
      <c r="A394" s="624" t="s">
        <v>1705</v>
      </c>
      <c r="B394" s="625" t="s">
        <v>1706</v>
      </c>
      <c r="C394" s="155" t="s">
        <v>361</v>
      </c>
      <c r="D394" s="156" t="s">
        <v>1081</v>
      </c>
    </row>
    <row r="395" spans="1:4" ht="15" customHeight="1">
      <c r="A395" s="622" t="s">
        <v>45</v>
      </c>
      <c r="B395" s="623" t="s">
        <v>524</v>
      </c>
      <c r="C395" s="157">
        <v>8.1999999999999993</v>
      </c>
      <c r="D395" s="159" t="s">
        <v>361</v>
      </c>
    </row>
    <row r="396" spans="1:4" ht="15" customHeight="1">
      <c r="A396" s="624" t="s">
        <v>1707</v>
      </c>
      <c r="B396" s="625" t="s">
        <v>1708</v>
      </c>
      <c r="C396" s="154">
        <v>10.06</v>
      </c>
      <c r="D396" s="156" t="s">
        <v>361</v>
      </c>
    </row>
    <row r="397" spans="1:4" ht="15" customHeight="1">
      <c r="A397" s="622" t="s">
        <v>1709</v>
      </c>
      <c r="B397" s="623" t="s">
        <v>1710</v>
      </c>
      <c r="C397" s="157">
        <v>8.58</v>
      </c>
      <c r="D397" s="159" t="s">
        <v>361</v>
      </c>
    </row>
    <row r="398" spans="1:4" ht="15" customHeight="1">
      <c r="A398" s="624" t="s">
        <v>1711</v>
      </c>
      <c r="B398" s="625" t="s">
        <v>1712</v>
      </c>
      <c r="C398" s="154">
        <v>5.58</v>
      </c>
      <c r="D398" s="156" t="s">
        <v>361</v>
      </c>
    </row>
    <row r="399" spans="1:4" ht="15" customHeight="1">
      <c r="A399" s="622" t="s">
        <v>1713</v>
      </c>
      <c r="B399" s="623" t="s">
        <v>1714</v>
      </c>
      <c r="C399" s="157">
        <v>7.53</v>
      </c>
      <c r="D399" s="159" t="s">
        <v>361</v>
      </c>
    </row>
    <row r="400" spans="1:4" ht="15" customHeight="1">
      <c r="A400" s="624" t="s">
        <v>1715</v>
      </c>
      <c r="B400" s="625" t="s">
        <v>1716</v>
      </c>
      <c r="C400" s="154">
        <v>7.78</v>
      </c>
      <c r="D400" s="156" t="s">
        <v>361</v>
      </c>
    </row>
    <row r="401" spans="1:4" ht="15" customHeight="1">
      <c r="A401" s="622" t="s">
        <v>57</v>
      </c>
      <c r="B401" s="623" t="s">
        <v>523</v>
      </c>
      <c r="C401" s="157">
        <v>8.76</v>
      </c>
      <c r="D401" s="159" t="s">
        <v>361</v>
      </c>
    </row>
    <row r="402" spans="1:4" ht="15" customHeight="1">
      <c r="A402" s="624" t="s">
        <v>1683</v>
      </c>
      <c r="B402" s="625" t="s">
        <v>1684</v>
      </c>
      <c r="C402" s="154">
        <v>7.59</v>
      </c>
      <c r="D402" s="156" t="s">
        <v>361</v>
      </c>
    </row>
    <row r="403" spans="1:4" ht="15" customHeight="1">
      <c r="A403" s="622" t="s">
        <v>1685</v>
      </c>
      <c r="B403" s="623" t="s">
        <v>1686</v>
      </c>
      <c r="C403" s="157">
        <v>9.18</v>
      </c>
      <c r="D403" s="159" t="s">
        <v>361</v>
      </c>
    </row>
    <row r="404" spans="1:4" ht="15" customHeight="1">
      <c r="A404" s="624" t="s">
        <v>1687</v>
      </c>
      <c r="B404" s="625" t="s">
        <v>1688</v>
      </c>
      <c r="C404" s="154">
        <v>7.14</v>
      </c>
      <c r="D404" s="156" t="s">
        <v>361</v>
      </c>
    </row>
    <row r="405" spans="1:4" ht="15" customHeight="1">
      <c r="A405" s="622" t="s">
        <v>1689</v>
      </c>
      <c r="B405" s="623" t="s">
        <v>1690</v>
      </c>
      <c r="C405" s="157">
        <v>8.84</v>
      </c>
      <c r="D405" s="159" t="s">
        <v>361</v>
      </c>
    </row>
    <row r="406" spans="1:4" ht="15" customHeight="1">
      <c r="A406" s="624" t="s">
        <v>1691</v>
      </c>
      <c r="B406" s="625" t="s">
        <v>1692</v>
      </c>
      <c r="C406" s="154">
        <v>8.33</v>
      </c>
      <c r="D406" s="156" t="s">
        <v>361</v>
      </c>
    </row>
    <row r="407" spans="1:4" ht="15" customHeight="1">
      <c r="A407" s="622" t="s">
        <v>1693</v>
      </c>
      <c r="B407" s="623" t="s">
        <v>1694</v>
      </c>
      <c r="C407" s="157">
        <v>9.7899999999999991</v>
      </c>
      <c r="D407" s="159" t="s">
        <v>361</v>
      </c>
    </row>
    <row r="408" spans="1:4" ht="15" customHeight="1">
      <c r="A408" s="624" t="s">
        <v>82</v>
      </c>
      <c r="B408" s="625" t="s">
        <v>522</v>
      </c>
      <c r="C408" s="154">
        <v>6.69</v>
      </c>
      <c r="D408" s="156" t="s">
        <v>361</v>
      </c>
    </row>
    <row r="409" spans="1:4" ht="15" customHeight="1">
      <c r="A409" s="622" t="s">
        <v>1717</v>
      </c>
      <c r="B409" s="623" t="s">
        <v>1718</v>
      </c>
      <c r="C409" s="157">
        <v>5.22</v>
      </c>
      <c r="D409" s="159" t="s">
        <v>361</v>
      </c>
    </row>
    <row r="410" spans="1:4" ht="15" customHeight="1">
      <c r="A410" s="624" t="s">
        <v>1719</v>
      </c>
      <c r="B410" s="625" t="s">
        <v>1720</v>
      </c>
      <c r="C410" s="154">
        <v>7.16</v>
      </c>
      <c r="D410" s="156" t="s">
        <v>361</v>
      </c>
    </row>
    <row r="411" spans="1:4" ht="15" customHeight="1">
      <c r="A411" s="622" t="s">
        <v>1721</v>
      </c>
      <c r="B411" s="623" t="s">
        <v>1722</v>
      </c>
      <c r="C411" s="157">
        <v>6.45</v>
      </c>
      <c r="D411" s="159" t="s">
        <v>361</v>
      </c>
    </row>
    <row r="412" spans="1:4" ht="15" customHeight="1">
      <c r="A412" s="624" t="s">
        <v>1723</v>
      </c>
      <c r="B412" s="625" t="s">
        <v>1724</v>
      </c>
      <c r="C412" s="155" t="s">
        <v>361</v>
      </c>
      <c r="D412" s="156" t="s">
        <v>1081</v>
      </c>
    </row>
    <row r="413" spans="1:4" ht="15" customHeight="1">
      <c r="A413" s="622" t="s">
        <v>107</v>
      </c>
      <c r="B413" s="623" t="s">
        <v>521</v>
      </c>
      <c r="C413" s="157">
        <v>10.42</v>
      </c>
      <c r="D413" s="159" t="s">
        <v>361</v>
      </c>
    </row>
    <row r="414" spans="1:4" ht="15" customHeight="1">
      <c r="A414" s="624" t="s">
        <v>1545</v>
      </c>
      <c r="B414" s="625" t="s">
        <v>1546</v>
      </c>
      <c r="C414" s="154">
        <v>8.7799999999999994</v>
      </c>
      <c r="D414" s="156" t="s">
        <v>361</v>
      </c>
    </row>
    <row r="415" spans="1:4" ht="15" customHeight="1">
      <c r="A415" s="622" t="s">
        <v>1547</v>
      </c>
      <c r="B415" s="623" t="s">
        <v>1548</v>
      </c>
      <c r="C415" s="157">
        <v>8.6199999999999992</v>
      </c>
      <c r="D415" s="159" t="s">
        <v>361</v>
      </c>
    </row>
    <row r="416" spans="1:4" ht="15" customHeight="1">
      <c r="A416" s="624" t="s">
        <v>1549</v>
      </c>
      <c r="B416" s="625" t="s">
        <v>1550</v>
      </c>
      <c r="C416" s="154">
        <v>11.25</v>
      </c>
      <c r="D416" s="156" t="s">
        <v>361</v>
      </c>
    </row>
    <row r="417" spans="1:4" ht="15" customHeight="1">
      <c r="A417" s="622" t="s">
        <v>1551</v>
      </c>
      <c r="B417" s="623" t="s">
        <v>1552</v>
      </c>
      <c r="C417" s="157">
        <v>11.09</v>
      </c>
      <c r="D417" s="159" t="s">
        <v>361</v>
      </c>
    </row>
    <row r="418" spans="1:4" ht="15" customHeight="1">
      <c r="A418" s="624" t="s">
        <v>167</v>
      </c>
      <c r="B418" s="625" t="s">
        <v>520</v>
      </c>
      <c r="C418" s="154">
        <v>11.46</v>
      </c>
      <c r="D418" s="156" t="s">
        <v>361</v>
      </c>
    </row>
    <row r="419" spans="1:4" ht="15" customHeight="1">
      <c r="A419" s="622" t="s">
        <v>1553</v>
      </c>
      <c r="B419" s="623" t="s">
        <v>1554</v>
      </c>
      <c r="C419" s="157">
        <v>11.7</v>
      </c>
      <c r="D419" s="159" t="s">
        <v>361</v>
      </c>
    </row>
    <row r="420" spans="1:4" ht="15" customHeight="1">
      <c r="A420" s="624" t="s">
        <v>1555</v>
      </c>
      <c r="B420" s="625" t="s">
        <v>1556</v>
      </c>
      <c r="C420" s="154">
        <v>10.98</v>
      </c>
      <c r="D420" s="156" t="s">
        <v>361</v>
      </c>
    </row>
    <row r="421" spans="1:4" ht="15" customHeight="1">
      <c r="A421" s="622" t="s">
        <v>1573</v>
      </c>
      <c r="B421" s="623" t="s">
        <v>1574</v>
      </c>
      <c r="C421" s="157">
        <v>11.1</v>
      </c>
      <c r="D421" s="159" t="s">
        <v>361</v>
      </c>
    </row>
    <row r="422" spans="1:4" ht="15" customHeight="1">
      <c r="A422" s="624" t="s">
        <v>1575</v>
      </c>
      <c r="B422" s="625" t="s">
        <v>1576</v>
      </c>
      <c r="C422" s="154">
        <v>10.91</v>
      </c>
      <c r="D422" s="156" t="s">
        <v>361</v>
      </c>
    </row>
    <row r="423" spans="1:4" ht="15" customHeight="1">
      <c r="A423" s="622" t="s">
        <v>1577</v>
      </c>
      <c r="B423" s="623" t="s">
        <v>1578</v>
      </c>
      <c r="C423" s="157">
        <v>10.94</v>
      </c>
      <c r="D423" s="159" t="s">
        <v>361</v>
      </c>
    </row>
    <row r="424" spans="1:4" ht="15" customHeight="1">
      <c r="A424" s="624" t="s">
        <v>1579</v>
      </c>
      <c r="B424" s="625" t="s">
        <v>1580</v>
      </c>
      <c r="C424" s="154">
        <v>11.85</v>
      </c>
      <c r="D424" s="156" t="s">
        <v>361</v>
      </c>
    </row>
    <row r="425" spans="1:4" ht="15" customHeight="1">
      <c r="A425" s="622" t="s">
        <v>1557</v>
      </c>
      <c r="B425" s="623" t="s">
        <v>1558</v>
      </c>
      <c r="C425" s="157">
        <v>10.64</v>
      </c>
      <c r="D425" s="159" t="s">
        <v>361</v>
      </c>
    </row>
    <row r="426" spans="1:4" ht="15" customHeight="1">
      <c r="A426" s="624" t="s">
        <v>1581</v>
      </c>
      <c r="B426" s="625" t="s">
        <v>1582</v>
      </c>
      <c r="C426" s="154">
        <v>11.21</v>
      </c>
      <c r="D426" s="156" t="s">
        <v>361</v>
      </c>
    </row>
    <row r="427" spans="1:4" ht="15" customHeight="1">
      <c r="A427" s="622" t="s">
        <v>1559</v>
      </c>
      <c r="B427" s="623" t="s">
        <v>1560</v>
      </c>
      <c r="C427" s="157">
        <v>10.83</v>
      </c>
      <c r="D427" s="159" t="s">
        <v>361</v>
      </c>
    </row>
    <row r="428" spans="1:4" ht="15" customHeight="1">
      <c r="A428" s="624" t="s">
        <v>1583</v>
      </c>
      <c r="B428" s="625" t="s">
        <v>1584</v>
      </c>
      <c r="C428" s="154">
        <v>12.03</v>
      </c>
      <c r="D428" s="156" t="s">
        <v>361</v>
      </c>
    </row>
    <row r="429" spans="1:4" ht="15" customHeight="1">
      <c r="A429" s="622" t="s">
        <v>1561</v>
      </c>
      <c r="B429" s="623" t="s">
        <v>1562</v>
      </c>
      <c r="C429" s="157">
        <v>12.1</v>
      </c>
      <c r="D429" s="159" t="s">
        <v>361</v>
      </c>
    </row>
    <row r="430" spans="1:4" ht="15" customHeight="1">
      <c r="A430" s="624" t="s">
        <v>1563</v>
      </c>
      <c r="B430" s="625" t="s">
        <v>1564</v>
      </c>
      <c r="C430" s="154">
        <v>11.54</v>
      </c>
      <c r="D430" s="156" t="s">
        <v>361</v>
      </c>
    </row>
    <row r="431" spans="1:4" ht="15" customHeight="1">
      <c r="A431" s="622" t="s">
        <v>1585</v>
      </c>
      <c r="B431" s="623" t="s">
        <v>1586</v>
      </c>
      <c r="C431" s="157">
        <v>12.17</v>
      </c>
      <c r="D431" s="159" t="s">
        <v>361</v>
      </c>
    </row>
    <row r="432" spans="1:4" ht="15" customHeight="1">
      <c r="A432" s="624" t="s">
        <v>1565</v>
      </c>
      <c r="B432" s="625" t="s">
        <v>1566</v>
      </c>
      <c r="C432" s="154">
        <v>10.24</v>
      </c>
      <c r="D432" s="156" t="s">
        <v>361</v>
      </c>
    </row>
    <row r="433" spans="1:4" ht="15" customHeight="1">
      <c r="A433" s="622" t="s">
        <v>1567</v>
      </c>
      <c r="B433" s="623" t="s">
        <v>1568</v>
      </c>
      <c r="C433" s="158">
        <v>10</v>
      </c>
      <c r="D433" s="159" t="s">
        <v>361</v>
      </c>
    </row>
    <row r="434" spans="1:4" ht="15" customHeight="1">
      <c r="A434" s="624" t="s">
        <v>1587</v>
      </c>
      <c r="B434" s="625" t="s">
        <v>1588</v>
      </c>
      <c r="C434" s="154">
        <v>13.4</v>
      </c>
      <c r="D434" s="156" t="s">
        <v>361</v>
      </c>
    </row>
    <row r="435" spans="1:4" ht="15" customHeight="1">
      <c r="A435" s="622" t="s">
        <v>1569</v>
      </c>
      <c r="B435" s="623" t="s">
        <v>1570</v>
      </c>
      <c r="C435" s="157">
        <v>10.81</v>
      </c>
      <c r="D435" s="159" t="s">
        <v>361</v>
      </c>
    </row>
    <row r="436" spans="1:4" ht="15" customHeight="1">
      <c r="A436" s="624" t="s">
        <v>1589</v>
      </c>
      <c r="B436" s="625" t="s">
        <v>1590</v>
      </c>
      <c r="C436" s="154">
        <v>12.93</v>
      </c>
      <c r="D436" s="156" t="s">
        <v>361</v>
      </c>
    </row>
    <row r="437" spans="1:4" ht="15" customHeight="1">
      <c r="A437" s="622" t="s">
        <v>1591</v>
      </c>
      <c r="B437" s="623" t="s">
        <v>1592</v>
      </c>
      <c r="C437" s="157">
        <v>11.11</v>
      </c>
      <c r="D437" s="159" t="s">
        <v>361</v>
      </c>
    </row>
    <row r="438" spans="1:4" ht="15" customHeight="1">
      <c r="A438" s="624" t="s">
        <v>1593</v>
      </c>
      <c r="B438" s="625" t="s">
        <v>1594</v>
      </c>
      <c r="C438" s="154">
        <v>7.95</v>
      </c>
      <c r="D438" s="156" t="s">
        <v>361</v>
      </c>
    </row>
    <row r="439" spans="1:4" ht="15" customHeight="1">
      <c r="A439" s="622" t="s">
        <v>1595</v>
      </c>
      <c r="B439" s="623" t="s">
        <v>1596</v>
      </c>
      <c r="C439" s="157">
        <v>12.92</v>
      </c>
      <c r="D439" s="159" t="s">
        <v>361</v>
      </c>
    </row>
    <row r="440" spans="1:4" ht="15" customHeight="1">
      <c r="A440" s="624" t="s">
        <v>1597</v>
      </c>
      <c r="B440" s="625" t="s">
        <v>1598</v>
      </c>
      <c r="C440" s="154">
        <v>13.83</v>
      </c>
      <c r="D440" s="156" t="s">
        <v>361</v>
      </c>
    </row>
    <row r="441" spans="1:4" ht="15" customHeight="1">
      <c r="A441" s="622" t="s">
        <v>1571</v>
      </c>
      <c r="B441" s="623" t="s">
        <v>1572</v>
      </c>
      <c r="C441" s="157">
        <v>11.57</v>
      </c>
      <c r="D441" s="159" t="s">
        <v>361</v>
      </c>
    </row>
    <row r="442" spans="1:4" ht="15" customHeight="1">
      <c r="A442" s="624" t="s">
        <v>284</v>
      </c>
      <c r="B442" s="625" t="s">
        <v>1599</v>
      </c>
      <c r="C442" s="154">
        <v>11.76</v>
      </c>
      <c r="D442" s="156" t="s">
        <v>361</v>
      </c>
    </row>
    <row r="443" spans="1:4" ht="15" customHeight="1">
      <c r="A443" s="622" t="s">
        <v>169</v>
      </c>
      <c r="B443" s="623" t="s">
        <v>519</v>
      </c>
      <c r="C443" s="157">
        <v>7.58</v>
      </c>
      <c r="D443" s="159" t="s">
        <v>361</v>
      </c>
    </row>
    <row r="444" spans="1:4" ht="15" customHeight="1">
      <c r="A444" s="624" t="s">
        <v>1600</v>
      </c>
      <c r="B444" s="625" t="s">
        <v>1601</v>
      </c>
      <c r="C444" s="155" t="s">
        <v>361</v>
      </c>
      <c r="D444" s="156" t="s">
        <v>1081</v>
      </c>
    </row>
    <row r="445" spans="1:4" ht="15" customHeight="1">
      <c r="A445" s="622" t="s">
        <v>1602</v>
      </c>
      <c r="B445" s="623" t="s">
        <v>1603</v>
      </c>
      <c r="C445" s="158" t="s">
        <v>361</v>
      </c>
      <c r="D445" s="159" t="s">
        <v>1081</v>
      </c>
    </row>
    <row r="446" spans="1:4" ht="15" customHeight="1">
      <c r="A446" s="624" t="s">
        <v>169</v>
      </c>
      <c r="B446" s="625" t="s">
        <v>1604</v>
      </c>
      <c r="C446" s="154">
        <v>7.75</v>
      </c>
      <c r="D446" s="156" t="s">
        <v>361</v>
      </c>
    </row>
    <row r="447" spans="1:4" ht="15" customHeight="1">
      <c r="A447" s="622" t="s">
        <v>1605</v>
      </c>
      <c r="B447" s="623" t="s">
        <v>1606</v>
      </c>
      <c r="C447" s="158" t="s">
        <v>361</v>
      </c>
      <c r="D447" s="159" t="s">
        <v>1081</v>
      </c>
    </row>
    <row r="448" spans="1:4" ht="15" customHeight="1">
      <c r="A448" s="624" t="s">
        <v>1617</v>
      </c>
      <c r="B448" s="625" t="s">
        <v>1618</v>
      </c>
      <c r="C448" s="154">
        <v>6.25</v>
      </c>
      <c r="D448" s="156" t="s">
        <v>361</v>
      </c>
    </row>
    <row r="449" spans="1:4" ht="15" customHeight="1">
      <c r="A449" s="622" t="s">
        <v>1607</v>
      </c>
      <c r="B449" s="623" t="s">
        <v>1608</v>
      </c>
      <c r="C449" s="157">
        <v>9.4499999999999993</v>
      </c>
      <c r="D449" s="159" t="s">
        <v>361</v>
      </c>
    </row>
    <row r="450" spans="1:4" ht="15" customHeight="1">
      <c r="A450" s="624" t="s">
        <v>1609</v>
      </c>
      <c r="B450" s="625" t="s">
        <v>1610</v>
      </c>
      <c r="C450" s="154">
        <v>9.18</v>
      </c>
      <c r="D450" s="156" t="s">
        <v>361</v>
      </c>
    </row>
    <row r="451" spans="1:4" ht="15" customHeight="1">
      <c r="A451" s="622" t="s">
        <v>1611</v>
      </c>
      <c r="B451" s="623" t="s">
        <v>1612</v>
      </c>
      <c r="C451" s="157">
        <v>7.01</v>
      </c>
      <c r="D451" s="159" t="s">
        <v>361</v>
      </c>
    </row>
    <row r="452" spans="1:4" ht="15" customHeight="1">
      <c r="A452" s="624" t="s">
        <v>1613</v>
      </c>
      <c r="B452" s="625" t="s">
        <v>1614</v>
      </c>
      <c r="C452" s="154">
        <v>5.79</v>
      </c>
      <c r="D452" s="156" t="s">
        <v>361</v>
      </c>
    </row>
    <row r="453" spans="1:4" ht="15" customHeight="1">
      <c r="A453" s="622" t="s">
        <v>1615</v>
      </c>
      <c r="B453" s="623" t="s">
        <v>1616</v>
      </c>
      <c r="C453" s="157">
        <v>8.1</v>
      </c>
      <c r="D453" s="159" t="s">
        <v>361</v>
      </c>
    </row>
    <row r="454" spans="1:4" ht="15" customHeight="1">
      <c r="A454" s="624" t="s">
        <v>177</v>
      </c>
      <c r="B454" s="625" t="s">
        <v>518</v>
      </c>
      <c r="C454" s="154">
        <v>6.5</v>
      </c>
      <c r="D454" s="156" t="s">
        <v>361</v>
      </c>
    </row>
    <row r="455" spans="1:4" ht="15" customHeight="1">
      <c r="A455" s="622" t="s">
        <v>1619</v>
      </c>
      <c r="B455" s="623" t="s">
        <v>1620</v>
      </c>
      <c r="C455" s="158" t="s">
        <v>361</v>
      </c>
      <c r="D455" s="159" t="s">
        <v>1081</v>
      </c>
    </row>
    <row r="456" spans="1:4" ht="15" customHeight="1">
      <c r="A456" s="624" t="s">
        <v>1621</v>
      </c>
      <c r="B456" s="625" t="s">
        <v>1622</v>
      </c>
      <c r="C456" s="155" t="s">
        <v>361</v>
      </c>
      <c r="D456" s="156" t="s">
        <v>1081</v>
      </c>
    </row>
    <row r="457" spans="1:4" ht="15" customHeight="1">
      <c r="A457" s="622" t="s">
        <v>1623</v>
      </c>
      <c r="B457" s="623" t="s">
        <v>1624</v>
      </c>
      <c r="C457" s="157">
        <v>8.32</v>
      </c>
      <c r="D457" s="159" t="s">
        <v>361</v>
      </c>
    </row>
    <row r="458" spans="1:4" ht="15" customHeight="1">
      <c r="A458" s="624" t="s">
        <v>177</v>
      </c>
      <c r="B458" s="625" t="s">
        <v>1625</v>
      </c>
      <c r="C458" s="154">
        <v>6.51</v>
      </c>
      <c r="D458" s="156" t="s">
        <v>361</v>
      </c>
    </row>
    <row r="459" spans="1:4" ht="15" customHeight="1">
      <c r="A459" s="622" t="s">
        <v>1626</v>
      </c>
      <c r="B459" s="623" t="s">
        <v>1627</v>
      </c>
      <c r="C459" s="157">
        <v>6.02</v>
      </c>
      <c r="D459" s="159" t="s">
        <v>361</v>
      </c>
    </row>
    <row r="460" spans="1:4" ht="15" customHeight="1">
      <c r="A460" s="624" t="s">
        <v>1628</v>
      </c>
      <c r="B460" s="625" t="s">
        <v>1629</v>
      </c>
      <c r="C460" s="155" t="s">
        <v>361</v>
      </c>
      <c r="D460" s="156" t="s">
        <v>1081</v>
      </c>
    </row>
    <row r="461" spans="1:4" ht="15" customHeight="1">
      <c r="A461" s="622" t="s">
        <v>1630</v>
      </c>
      <c r="B461" s="623" t="s">
        <v>1631</v>
      </c>
      <c r="C461" s="157">
        <v>3.67</v>
      </c>
      <c r="D461" s="159" t="s">
        <v>361</v>
      </c>
    </row>
    <row r="462" spans="1:4" ht="15" customHeight="1">
      <c r="A462" s="624" t="s">
        <v>1632</v>
      </c>
      <c r="B462" s="625" t="s">
        <v>1633</v>
      </c>
      <c r="C462" s="155" t="s">
        <v>361</v>
      </c>
      <c r="D462" s="156" t="s">
        <v>1081</v>
      </c>
    </row>
    <row r="463" spans="1:4" ht="15" customHeight="1">
      <c r="A463" s="622" t="s">
        <v>1634</v>
      </c>
      <c r="B463" s="623" t="s">
        <v>1635</v>
      </c>
      <c r="C463" s="157">
        <v>5.47</v>
      </c>
      <c r="D463" s="159" t="s">
        <v>361</v>
      </c>
    </row>
    <row r="464" spans="1:4" ht="15" customHeight="1">
      <c r="A464" s="624" t="s">
        <v>1636</v>
      </c>
      <c r="B464" s="625" t="s">
        <v>1637</v>
      </c>
      <c r="C464" s="154">
        <v>6.46</v>
      </c>
      <c r="D464" s="156" t="s">
        <v>361</v>
      </c>
    </row>
    <row r="465" spans="1:4" ht="15" customHeight="1">
      <c r="A465" s="622" t="s">
        <v>1638</v>
      </c>
      <c r="B465" s="623" t="s">
        <v>1639</v>
      </c>
      <c r="C465" s="157">
        <v>5.78</v>
      </c>
      <c r="D465" s="159" t="s">
        <v>361</v>
      </c>
    </row>
    <row r="466" spans="1:4" ht="15" customHeight="1">
      <c r="A466" s="624" t="s">
        <v>196</v>
      </c>
      <c r="B466" s="625" t="s">
        <v>517</v>
      </c>
      <c r="C466" s="154">
        <v>5.47</v>
      </c>
      <c r="D466" s="156" t="s">
        <v>361</v>
      </c>
    </row>
    <row r="467" spans="1:4" ht="15" customHeight="1">
      <c r="A467" s="622" t="s">
        <v>1725</v>
      </c>
      <c r="B467" s="623" t="s">
        <v>1726</v>
      </c>
      <c r="C467" s="157">
        <v>4.87</v>
      </c>
      <c r="D467" s="159" t="s">
        <v>361</v>
      </c>
    </row>
    <row r="468" spans="1:4" ht="15" customHeight="1">
      <c r="A468" s="624" t="s">
        <v>196</v>
      </c>
      <c r="B468" s="625" t="s">
        <v>1727</v>
      </c>
      <c r="C468" s="154">
        <v>5.0999999999999996</v>
      </c>
      <c r="D468" s="156" t="s">
        <v>361</v>
      </c>
    </row>
    <row r="469" spans="1:4" ht="15" customHeight="1">
      <c r="A469" s="622" t="s">
        <v>1728</v>
      </c>
      <c r="B469" s="623" t="s">
        <v>1729</v>
      </c>
      <c r="C469" s="157">
        <v>6.16</v>
      </c>
      <c r="D469" s="159" t="s">
        <v>361</v>
      </c>
    </row>
    <row r="470" spans="1:4" ht="15" customHeight="1">
      <c r="A470" s="624" t="s">
        <v>1730</v>
      </c>
      <c r="B470" s="625" t="s">
        <v>1731</v>
      </c>
      <c r="C470" s="155" t="s">
        <v>361</v>
      </c>
      <c r="D470" s="156" t="s">
        <v>1081</v>
      </c>
    </row>
    <row r="471" spans="1:4" ht="15" customHeight="1">
      <c r="A471" s="622" t="s">
        <v>204</v>
      </c>
      <c r="B471" s="623" t="s">
        <v>516</v>
      </c>
      <c r="C471" s="157">
        <v>6.32</v>
      </c>
      <c r="D471" s="159" t="s">
        <v>361</v>
      </c>
    </row>
    <row r="472" spans="1:4" ht="15" customHeight="1">
      <c r="A472" s="624" t="s">
        <v>1732</v>
      </c>
      <c r="B472" s="625" t="s">
        <v>1733</v>
      </c>
      <c r="C472" s="155" t="s">
        <v>361</v>
      </c>
      <c r="D472" s="156" t="s">
        <v>1081</v>
      </c>
    </row>
    <row r="473" spans="1:4" ht="15" customHeight="1">
      <c r="A473" s="622" t="s">
        <v>1734</v>
      </c>
      <c r="B473" s="623" t="s">
        <v>1735</v>
      </c>
      <c r="C473" s="158" t="s">
        <v>361</v>
      </c>
      <c r="D473" s="159" t="s">
        <v>1081</v>
      </c>
    </row>
    <row r="474" spans="1:4" ht="15" customHeight="1">
      <c r="A474" s="624" t="s">
        <v>1736</v>
      </c>
      <c r="B474" s="625" t="s">
        <v>1737</v>
      </c>
      <c r="C474" s="155" t="s">
        <v>361</v>
      </c>
      <c r="D474" s="156" t="s">
        <v>1081</v>
      </c>
    </row>
    <row r="475" spans="1:4" ht="15" customHeight="1">
      <c r="A475" s="622" t="s">
        <v>1738</v>
      </c>
      <c r="B475" s="623" t="s">
        <v>1739</v>
      </c>
      <c r="C475" s="157">
        <v>6.4</v>
      </c>
      <c r="D475" s="159" t="s">
        <v>361</v>
      </c>
    </row>
    <row r="476" spans="1:4" ht="15" customHeight="1">
      <c r="A476" s="624" t="s">
        <v>1740</v>
      </c>
      <c r="B476" s="625" t="s">
        <v>1741</v>
      </c>
      <c r="C476" s="155" t="s">
        <v>361</v>
      </c>
      <c r="D476" s="156" t="s">
        <v>1081</v>
      </c>
    </row>
    <row r="477" spans="1:4" ht="15" customHeight="1">
      <c r="A477" s="622" t="s">
        <v>217</v>
      </c>
      <c r="B477" s="623" t="s">
        <v>515</v>
      </c>
      <c r="C477" s="157">
        <v>8.26</v>
      </c>
      <c r="D477" s="159" t="s">
        <v>361</v>
      </c>
    </row>
    <row r="478" spans="1:4" ht="15" customHeight="1">
      <c r="A478" s="624" t="s">
        <v>217</v>
      </c>
      <c r="B478" s="625" t="s">
        <v>1695</v>
      </c>
      <c r="C478" s="154">
        <v>8.94</v>
      </c>
      <c r="D478" s="156" t="s">
        <v>361</v>
      </c>
    </row>
    <row r="479" spans="1:4" ht="15" customHeight="1">
      <c r="A479" s="622" t="s">
        <v>1696</v>
      </c>
      <c r="B479" s="623" t="s">
        <v>1697</v>
      </c>
      <c r="C479" s="157">
        <v>7.69</v>
      </c>
      <c r="D479" s="159" t="s">
        <v>361</v>
      </c>
    </row>
    <row r="480" spans="1:4" ht="15" customHeight="1">
      <c r="A480" s="624" t="s">
        <v>1698</v>
      </c>
      <c r="B480" s="625" t="s">
        <v>1699</v>
      </c>
      <c r="C480" s="154">
        <v>7.82</v>
      </c>
      <c r="D480" s="156" t="s">
        <v>361</v>
      </c>
    </row>
    <row r="481" spans="1:4" ht="15" customHeight="1">
      <c r="A481" s="622" t="s">
        <v>1700</v>
      </c>
      <c r="B481" s="623" t="s">
        <v>1701</v>
      </c>
      <c r="C481" s="157">
        <v>6.92</v>
      </c>
      <c r="D481" s="159" t="s">
        <v>361</v>
      </c>
    </row>
    <row r="482" spans="1:4" ht="15" customHeight="1">
      <c r="A482" s="624" t="s">
        <v>218</v>
      </c>
      <c r="B482" s="625" t="s">
        <v>514</v>
      </c>
      <c r="C482" s="154">
        <v>10.01</v>
      </c>
      <c r="D482" s="156" t="s">
        <v>361</v>
      </c>
    </row>
    <row r="483" spans="1:4" ht="15" customHeight="1">
      <c r="A483" s="622" t="s">
        <v>1640</v>
      </c>
      <c r="B483" s="623" t="s">
        <v>1641</v>
      </c>
      <c r="C483" s="157">
        <v>8.27</v>
      </c>
      <c r="D483" s="159" t="s">
        <v>361</v>
      </c>
    </row>
    <row r="484" spans="1:4" ht="15" customHeight="1">
      <c r="A484" s="624" t="s">
        <v>1642</v>
      </c>
      <c r="B484" s="625" t="s">
        <v>1643</v>
      </c>
      <c r="C484" s="154">
        <v>8.17</v>
      </c>
      <c r="D484" s="156" t="s">
        <v>361</v>
      </c>
    </row>
    <row r="485" spans="1:4" ht="15" customHeight="1">
      <c r="A485" s="622" t="s">
        <v>1644</v>
      </c>
      <c r="B485" s="623" t="s">
        <v>1645</v>
      </c>
      <c r="C485" s="157">
        <v>9.98</v>
      </c>
      <c r="D485" s="159" t="s">
        <v>361</v>
      </c>
    </row>
    <row r="486" spans="1:4" ht="15" customHeight="1">
      <c r="A486" s="624" t="s">
        <v>1646</v>
      </c>
      <c r="B486" s="625" t="s">
        <v>1647</v>
      </c>
      <c r="C486" s="154">
        <v>9.15</v>
      </c>
      <c r="D486" s="156" t="s">
        <v>361</v>
      </c>
    </row>
    <row r="487" spans="1:4" ht="15" customHeight="1">
      <c r="A487" s="622" t="s">
        <v>1648</v>
      </c>
      <c r="B487" s="623" t="s">
        <v>1649</v>
      </c>
      <c r="C487" s="157">
        <v>10.84</v>
      </c>
      <c r="D487" s="159" t="s">
        <v>361</v>
      </c>
    </row>
    <row r="488" spans="1:4" ht="15" customHeight="1">
      <c r="A488" s="624" t="s">
        <v>228</v>
      </c>
      <c r="B488" s="625" t="s">
        <v>513</v>
      </c>
      <c r="C488" s="154">
        <v>5.7</v>
      </c>
      <c r="D488" s="156" t="s">
        <v>361</v>
      </c>
    </row>
    <row r="489" spans="1:4" ht="15" customHeight="1">
      <c r="A489" s="622" t="s">
        <v>228</v>
      </c>
      <c r="B489" s="623" t="s">
        <v>1742</v>
      </c>
      <c r="C489" s="157">
        <v>5.67</v>
      </c>
      <c r="D489" s="159" t="s">
        <v>361</v>
      </c>
    </row>
    <row r="490" spans="1:4" ht="15" customHeight="1">
      <c r="A490" s="624" t="s">
        <v>1743</v>
      </c>
      <c r="B490" s="625" t="s">
        <v>1744</v>
      </c>
      <c r="C490" s="154">
        <v>5.4</v>
      </c>
      <c r="D490" s="156" t="s">
        <v>361</v>
      </c>
    </row>
    <row r="491" spans="1:4" ht="15" customHeight="1">
      <c r="A491" s="622" t="s">
        <v>1745</v>
      </c>
      <c r="B491" s="623" t="s">
        <v>1746</v>
      </c>
      <c r="C491" s="157">
        <v>6.92</v>
      </c>
      <c r="D491" s="159" t="s">
        <v>361</v>
      </c>
    </row>
    <row r="492" spans="1:4" ht="15" customHeight="1">
      <c r="A492" s="624" t="s">
        <v>1747</v>
      </c>
      <c r="B492" s="625" t="s">
        <v>1748</v>
      </c>
      <c r="C492" s="155" t="s">
        <v>361</v>
      </c>
      <c r="D492" s="156" t="s">
        <v>1081</v>
      </c>
    </row>
    <row r="493" spans="1:4" ht="15" customHeight="1">
      <c r="A493" s="622" t="s">
        <v>288</v>
      </c>
      <c r="B493" s="623" t="s">
        <v>512</v>
      </c>
      <c r="C493" s="157">
        <v>6.57</v>
      </c>
      <c r="D493" s="159" t="s">
        <v>361</v>
      </c>
    </row>
    <row r="494" spans="1:4" ht="15" customHeight="1">
      <c r="A494" s="624" t="s">
        <v>1749</v>
      </c>
      <c r="B494" s="625" t="s">
        <v>1750</v>
      </c>
      <c r="C494" s="154">
        <v>6.45</v>
      </c>
      <c r="D494" s="156" t="s">
        <v>361</v>
      </c>
    </row>
    <row r="495" spans="1:4" ht="15" customHeight="1">
      <c r="A495" s="622" t="s">
        <v>1751</v>
      </c>
      <c r="B495" s="623" t="s">
        <v>1752</v>
      </c>
      <c r="C495" s="157">
        <v>6.85</v>
      </c>
      <c r="D495" s="159" t="s">
        <v>361</v>
      </c>
    </row>
    <row r="496" spans="1:4" ht="15" customHeight="1">
      <c r="A496" s="624" t="s">
        <v>1753</v>
      </c>
      <c r="B496" s="625" t="s">
        <v>1754</v>
      </c>
      <c r="C496" s="154">
        <v>4.8600000000000003</v>
      </c>
      <c r="D496" s="156" t="s">
        <v>361</v>
      </c>
    </row>
    <row r="497" spans="1:4" ht="15" customHeight="1">
      <c r="A497" s="622" t="s">
        <v>1755</v>
      </c>
      <c r="B497" s="623" t="s">
        <v>1756</v>
      </c>
      <c r="C497" s="157">
        <v>6.56</v>
      </c>
      <c r="D497" s="159" t="s">
        <v>361</v>
      </c>
    </row>
    <row r="498" spans="1:4" ht="15" customHeight="1">
      <c r="A498" s="624" t="s">
        <v>292</v>
      </c>
      <c r="B498" s="625" t="s">
        <v>511</v>
      </c>
      <c r="C498" s="154">
        <v>5.83</v>
      </c>
      <c r="D498" s="156" t="s">
        <v>361</v>
      </c>
    </row>
    <row r="499" spans="1:4" ht="15" customHeight="1">
      <c r="A499" s="622" t="s">
        <v>1761</v>
      </c>
      <c r="B499" s="623" t="s">
        <v>1762</v>
      </c>
      <c r="C499" s="157">
        <v>5.56</v>
      </c>
      <c r="D499" s="159" t="s">
        <v>361</v>
      </c>
    </row>
    <row r="500" spans="1:4" ht="15" customHeight="1">
      <c r="A500" s="624" t="s">
        <v>1757</v>
      </c>
      <c r="B500" s="625" t="s">
        <v>1758</v>
      </c>
      <c r="C500" s="154">
        <v>5.83</v>
      </c>
      <c r="D500" s="156" t="s">
        <v>361</v>
      </c>
    </row>
    <row r="501" spans="1:4" ht="15" customHeight="1">
      <c r="A501" s="622" t="s">
        <v>1759</v>
      </c>
      <c r="B501" s="623" t="s">
        <v>1760</v>
      </c>
      <c r="C501" s="157">
        <v>7.36</v>
      </c>
      <c r="D501" s="159" t="s">
        <v>361</v>
      </c>
    </row>
    <row r="502" spans="1:4" ht="15" customHeight="1">
      <c r="A502" s="624" t="s">
        <v>293</v>
      </c>
      <c r="B502" s="625" t="s">
        <v>510</v>
      </c>
      <c r="C502" s="154">
        <v>6.48</v>
      </c>
      <c r="D502" s="156" t="s">
        <v>361</v>
      </c>
    </row>
    <row r="503" spans="1:4" ht="15" customHeight="1">
      <c r="A503" s="622" t="s">
        <v>1765</v>
      </c>
      <c r="B503" s="623" t="s">
        <v>1766</v>
      </c>
      <c r="C503" s="158" t="s">
        <v>361</v>
      </c>
      <c r="D503" s="159" t="s">
        <v>1081</v>
      </c>
    </row>
    <row r="504" spans="1:4" ht="15" customHeight="1">
      <c r="A504" s="624" t="s">
        <v>1767</v>
      </c>
      <c r="B504" s="625" t="s">
        <v>1768</v>
      </c>
      <c r="C504" s="155" t="s">
        <v>361</v>
      </c>
      <c r="D504" s="156" t="s">
        <v>1081</v>
      </c>
    </row>
    <row r="505" spans="1:4" ht="15" customHeight="1">
      <c r="A505" s="622" t="s">
        <v>1763</v>
      </c>
      <c r="B505" s="623" t="s">
        <v>1764</v>
      </c>
      <c r="C505" s="157">
        <v>6.25</v>
      </c>
      <c r="D505" s="159" t="s">
        <v>361</v>
      </c>
    </row>
    <row r="506" spans="1:4" ht="15" customHeight="1">
      <c r="A506" s="624" t="s">
        <v>1769</v>
      </c>
      <c r="B506" s="625" t="s">
        <v>1770</v>
      </c>
      <c r="C506" s="154">
        <v>6.59</v>
      </c>
      <c r="D506" s="156" t="s">
        <v>361</v>
      </c>
    </row>
    <row r="507" spans="1:4" ht="15" customHeight="1">
      <c r="A507" s="622" t="s">
        <v>1771</v>
      </c>
      <c r="B507" s="623" t="s">
        <v>1772</v>
      </c>
      <c r="C507" s="157">
        <v>6.56</v>
      </c>
      <c r="D507" s="159" t="s">
        <v>361</v>
      </c>
    </row>
    <row r="508" spans="1:4" ht="15" customHeight="1">
      <c r="A508" s="624" t="s">
        <v>297</v>
      </c>
      <c r="B508" s="625" t="s">
        <v>509</v>
      </c>
      <c r="C508" s="154">
        <v>7.14</v>
      </c>
      <c r="D508" s="156" t="s">
        <v>361</v>
      </c>
    </row>
    <row r="509" spans="1:4" ht="15" customHeight="1">
      <c r="A509" s="622" t="s">
        <v>1650</v>
      </c>
      <c r="B509" s="623" t="s">
        <v>1651</v>
      </c>
      <c r="C509" s="157">
        <v>6.98</v>
      </c>
      <c r="D509" s="159" t="s">
        <v>361</v>
      </c>
    </row>
    <row r="510" spans="1:4" ht="15" customHeight="1">
      <c r="A510" s="624" t="s">
        <v>1656</v>
      </c>
      <c r="B510" s="625" t="s">
        <v>1657</v>
      </c>
      <c r="C510" s="154">
        <v>6.66</v>
      </c>
      <c r="D510" s="156" t="s">
        <v>361</v>
      </c>
    </row>
    <row r="511" spans="1:4" ht="15" customHeight="1">
      <c r="A511" s="622" t="s">
        <v>1652</v>
      </c>
      <c r="B511" s="623" t="s">
        <v>1653</v>
      </c>
      <c r="C511" s="157">
        <v>5.62</v>
      </c>
      <c r="D511" s="159" t="s">
        <v>361</v>
      </c>
    </row>
    <row r="512" spans="1:4" ht="15" customHeight="1">
      <c r="A512" s="624" t="s">
        <v>1654</v>
      </c>
      <c r="B512" s="625" t="s">
        <v>1655</v>
      </c>
      <c r="C512" s="154">
        <v>7.14</v>
      </c>
      <c r="D512" s="156" t="s">
        <v>361</v>
      </c>
    </row>
    <row r="513" spans="1:4" ht="15" customHeight="1">
      <c r="A513" s="622" t="s">
        <v>1658</v>
      </c>
      <c r="B513" s="623" t="s">
        <v>1659</v>
      </c>
      <c r="C513" s="157">
        <v>7.47</v>
      </c>
      <c r="D513" s="159" t="s">
        <v>361</v>
      </c>
    </row>
    <row r="514" spans="1:4" ht="15" customHeight="1">
      <c r="A514" s="624" t="s">
        <v>1660</v>
      </c>
      <c r="B514" s="625" t="s">
        <v>1661</v>
      </c>
      <c r="C514" s="154">
        <v>4.8499999999999996</v>
      </c>
      <c r="D514" s="156" t="s">
        <v>361</v>
      </c>
    </row>
    <row r="515" spans="1:4" ht="15" customHeight="1">
      <c r="A515" s="622" t="s">
        <v>1664</v>
      </c>
      <c r="B515" s="623" t="s">
        <v>1665</v>
      </c>
      <c r="C515" s="157">
        <v>7.18</v>
      </c>
      <c r="D515" s="159" t="s">
        <v>361</v>
      </c>
    </row>
    <row r="516" spans="1:4" ht="15" customHeight="1">
      <c r="A516" s="624" t="s">
        <v>1666</v>
      </c>
      <c r="B516" s="625" t="s">
        <v>1667</v>
      </c>
      <c r="C516" s="154">
        <v>7.93</v>
      </c>
      <c r="D516" s="156" t="s">
        <v>361</v>
      </c>
    </row>
    <row r="517" spans="1:4" ht="15" customHeight="1">
      <c r="A517" s="622" t="s">
        <v>1668</v>
      </c>
      <c r="B517" s="623" t="s">
        <v>1669</v>
      </c>
      <c r="C517" s="157">
        <v>4.83</v>
      </c>
      <c r="D517" s="159" t="s">
        <v>361</v>
      </c>
    </row>
    <row r="518" spans="1:4" ht="15" customHeight="1">
      <c r="A518" s="624" t="s">
        <v>1670</v>
      </c>
      <c r="B518" s="625" t="s">
        <v>1671</v>
      </c>
      <c r="C518" s="154">
        <v>7.48</v>
      </c>
      <c r="D518" s="156" t="s">
        <v>361</v>
      </c>
    </row>
    <row r="519" spans="1:4" ht="15" customHeight="1">
      <c r="A519" s="622" t="s">
        <v>1662</v>
      </c>
      <c r="B519" s="623" t="s">
        <v>1663</v>
      </c>
      <c r="C519" s="157">
        <v>7.77</v>
      </c>
      <c r="D519" s="159" t="s">
        <v>361</v>
      </c>
    </row>
    <row r="520" spans="1:4" ht="15" customHeight="1">
      <c r="A520" s="624" t="s">
        <v>330</v>
      </c>
      <c r="B520" s="625" t="s">
        <v>508</v>
      </c>
      <c r="C520" s="154">
        <v>6.82</v>
      </c>
      <c r="D520" s="156" t="s">
        <v>361</v>
      </c>
    </row>
    <row r="521" spans="1:4" ht="15" customHeight="1">
      <c r="A521" s="622" t="s">
        <v>1675</v>
      </c>
      <c r="B521" s="623" t="s">
        <v>1676</v>
      </c>
      <c r="C521" s="157">
        <v>5.54</v>
      </c>
      <c r="D521" s="159" t="s">
        <v>361</v>
      </c>
    </row>
    <row r="522" spans="1:4" ht="15" customHeight="1">
      <c r="A522" s="624" t="s">
        <v>1677</v>
      </c>
      <c r="B522" s="625" t="s">
        <v>1678</v>
      </c>
      <c r="C522" s="154">
        <v>7.38</v>
      </c>
      <c r="D522" s="156" t="s">
        <v>361</v>
      </c>
    </row>
    <row r="523" spans="1:4" ht="15" customHeight="1">
      <c r="A523" s="622" t="s">
        <v>1679</v>
      </c>
      <c r="B523" s="623" t="s">
        <v>1680</v>
      </c>
      <c r="C523" s="157">
        <v>5.57</v>
      </c>
      <c r="D523" s="159" t="s">
        <v>361</v>
      </c>
    </row>
    <row r="524" spans="1:4" ht="15" customHeight="1">
      <c r="A524" s="624" t="s">
        <v>1681</v>
      </c>
      <c r="B524" s="625" t="s">
        <v>1682</v>
      </c>
      <c r="C524" s="154">
        <v>6.87</v>
      </c>
      <c r="D524" s="156" t="s">
        <v>361</v>
      </c>
    </row>
    <row r="525" spans="1:4" ht="15" customHeight="1">
      <c r="A525" s="622" t="s">
        <v>1672</v>
      </c>
      <c r="B525" s="623" t="s">
        <v>1673</v>
      </c>
      <c r="C525" s="157">
        <v>6.73</v>
      </c>
      <c r="D525" s="159" t="s">
        <v>361</v>
      </c>
    </row>
    <row r="526" spans="1:4" ht="15" customHeight="1">
      <c r="A526" s="624" t="s">
        <v>330</v>
      </c>
      <c r="B526" s="625" t="s">
        <v>1674</v>
      </c>
      <c r="C526" s="154">
        <v>6.88</v>
      </c>
      <c r="D526" s="156" t="s">
        <v>361</v>
      </c>
    </row>
    <row r="527" spans="1:4" ht="15" customHeight="1">
      <c r="A527" s="622" t="s">
        <v>25</v>
      </c>
      <c r="B527" s="623" t="s">
        <v>507</v>
      </c>
      <c r="C527" s="157">
        <v>3.86</v>
      </c>
      <c r="D527" s="159" t="s">
        <v>361</v>
      </c>
    </row>
    <row r="528" spans="1:4" ht="15" customHeight="1">
      <c r="A528" s="624" t="s">
        <v>31</v>
      </c>
      <c r="B528" s="625" t="s">
        <v>506</v>
      </c>
      <c r="C528" s="154">
        <v>4.68</v>
      </c>
      <c r="D528" s="156" t="s">
        <v>361</v>
      </c>
    </row>
    <row r="529" spans="1:4" ht="15" customHeight="1">
      <c r="A529" s="622" t="s">
        <v>30</v>
      </c>
      <c r="B529" s="623" t="s">
        <v>505</v>
      </c>
      <c r="C529" s="157">
        <v>4.45</v>
      </c>
      <c r="D529" s="159" t="s">
        <v>361</v>
      </c>
    </row>
    <row r="530" spans="1:4" ht="15" customHeight="1">
      <c r="A530" s="624" t="s">
        <v>154</v>
      </c>
      <c r="B530" s="625" t="s">
        <v>504</v>
      </c>
      <c r="C530" s="154">
        <v>4.97</v>
      </c>
      <c r="D530" s="156" t="s">
        <v>361</v>
      </c>
    </row>
    <row r="531" spans="1:4" ht="15" customHeight="1">
      <c r="A531" s="622" t="s">
        <v>216</v>
      </c>
      <c r="B531" s="623" t="s">
        <v>503</v>
      </c>
      <c r="C531" s="157">
        <v>4.21</v>
      </c>
      <c r="D531" s="159" t="s">
        <v>361</v>
      </c>
    </row>
    <row r="532" spans="1:4" ht="15" customHeight="1">
      <c r="A532" s="624" t="s">
        <v>277</v>
      </c>
      <c r="B532" s="625" t="s">
        <v>502</v>
      </c>
      <c r="C532" s="154">
        <v>4.5999999999999996</v>
      </c>
      <c r="D532" s="156" t="s">
        <v>361</v>
      </c>
    </row>
    <row r="533" spans="1:4" ht="15" customHeight="1">
      <c r="A533" s="622" t="s">
        <v>296</v>
      </c>
      <c r="B533" s="623" t="s">
        <v>501</v>
      </c>
      <c r="C533" s="157">
        <v>5.38</v>
      </c>
      <c r="D533" s="159" t="s">
        <v>361</v>
      </c>
    </row>
    <row r="534" spans="1:4" ht="15" customHeight="1">
      <c r="A534" s="624" t="s">
        <v>44</v>
      </c>
      <c r="B534" s="625" t="s">
        <v>785</v>
      </c>
      <c r="C534" s="154">
        <v>3.94</v>
      </c>
      <c r="D534" s="156" t="s">
        <v>361</v>
      </c>
    </row>
    <row r="535" spans="1:4" ht="15" customHeight="1">
      <c r="A535" s="622" t="s">
        <v>43</v>
      </c>
      <c r="B535" s="623" t="s">
        <v>500</v>
      </c>
      <c r="C535" s="158" t="s">
        <v>361</v>
      </c>
      <c r="D535" s="159" t="s">
        <v>1081</v>
      </c>
    </row>
    <row r="536" spans="1:4" ht="15" customHeight="1">
      <c r="A536" s="624" t="s">
        <v>50</v>
      </c>
      <c r="B536" s="625" t="s">
        <v>499</v>
      </c>
      <c r="C536" s="155" t="s">
        <v>361</v>
      </c>
      <c r="D536" s="156" t="s">
        <v>1081</v>
      </c>
    </row>
    <row r="537" spans="1:4" ht="15" customHeight="1">
      <c r="A537" s="622" t="s">
        <v>56</v>
      </c>
      <c r="B537" s="623" t="s">
        <v>498</v>
      </c>
      <c r="C537" s="158" t="s">
        <v>361</v>
      </c>
      <c r="D537" s="159" t="s">
        <v>1081</v>
      </c>
    </row>
    <row r="538" spans="1:4" ht="15" customHeight="1">
      <c r="A538" s="624" t="s">
        <v>81</v>
      </c>
      <c r="B538" s="625" t="s">
        <v>497</v>
      </c>
      <c r="C538" s="155" t="s">
        <v>361</v>
      </c>
      <c r="D538" s="156" t="s">
        <v>1081</v>
      </c>
    </row>
    <row r="539" spans="1:4" ht="15" customHeight="1">
      <c r="A539" s="622" t="s">
        <v>84</v>
      </c>
      <c r="B539" s="623" t="s">
        <v>496</v>
      </c>
      <c r="C539" s="157">
        <v>4.3899999999999997</v>
      </c>
      <c r="D539" s="159" t="s">
        <v>361</v>
      </c>
    </row>
    <row r="540" spans="1:4" ht="15" customHeight="1">
      <c r="A540" s="624" t="s">
        <v>115</v>
      </c>
      <c r="B540" s="625" t="s">
        <v>495</v>
      </c>
      <c r="C540" s="155" t="s">
        <v>361</v>
      </c>
      <c r="D540" s="156" t="s">
        <v>1081</v>
      </c>
    </row>
    <row r="541" spans="1:4" ht="15" customHeight="1">
      <c r="A541" s="622" t="s">
        <v>128</v>
      </c>
      <c r="B541" s="623" t="s">
        <v>494</v>
      </c>
      <c r="C541" s="158" t="s">
        <v>361</v>
      </c>
      <c r="D541" s="159" t="s">
        <v>1081</v>
      </c>
    </row>
    <row r="542" spans="1:4" ht="15" customHeight="1">
      <c r="A542" s="624" t="s">
        <v>139</v>
      </c>
      <c r="B542" s="625" t="s">
        <v>493</v>
      </c>
      <c r="C542" s="155" t="s">
        <v>361</v>
      </c>
      <c r="D542" s="156" t="s">
        <v>1081</v>
      </c>
    </row>
    <row r="543" spans="1:4" ht="15" customHeight="1">
      <c r="A543" s="622" t="s">
        <v>188</v>
      </c>
      <c r="B543" s="623" t="s">
        <v>492</v>
      </c>
      <c r="C543" s="158" t="s">
        <v>361</v>
      </c>
      <c r="D543" s="159" t="s">
        <v>1081</v>
      </c>
    </row>
    <row r="544" spans="1:4" ht="15" customHeight="1">
      <c r="A544" s="624" t="s">
        <v>207</v>
      </c>
      <c r="B544" s="625" t="s">
        <v>491</v>
      </c>
      <c r="C544" s="154">
        <v>3.28</v>
      </c>
      <c r="D544" s="156" t="s">
        <v>361</v>
      </c>
    </row>
    <row r="545" spans="1:4" ht="15" customHeight="1">
      <c r="A545" s="622" t="s">
        <v>225</v>
      </c>
      <c r="B545" s="623" t="s">
        <v>490</v>
      </c>
      <c r="C545" s="158" t="s">
        <v>361</v>
      </c>
      <c r="D545" s="159" t="s">
        <v>1081</v>
      </c>
    </row>
    <row r="546" spans="1:4" ht="15" customHeight="1">
      <c r="A546" s="624" t="s">
        <v>290</v>
      </c>
      <c r="B546" s="625" t="s">
        <v>489</v>
      </c>
      <c r="C546" s="155" t="s">
        <v>361</v>
      </c>
      <c r="D546" s="156" t="s">
        <v>1081</v>
      </c>
    </row>
    <row r="547" spans="1:4" ht="15" customHeight="1">
      <c r="A547" s="622" t="s">
        <v>322</v>
      </c>
      <c r="B547" s="623" t="s">
        <v>488</v>
      </c>
      <c r="C547" s="157">
        <v>3.76</v>
      </c>
      <c r="D547" s="159" t="s">
        <v>361</v>
      </c>
    </row>
    <row r="548" spans="1:4" ht="15" customHeight="1">
      <c r="A548" s="624" t="s">
        <v>49</v>
      </c>
      <c r="B548" s="625" t="s">
        <v>487</v>
      </c>
      <c r="C548" s="155">
        <v>4</v>
      </c>
      <c r="D548" s="156" t="s">
        <v>361</v>
      </c>
    </row>
    <row r="549" spans="1:4" ht="15" customHeight="1">
      <c r="A549" s="622" t="s">
        <v>48</v>
      </c>
      <c r="B549" s="623" t="s">
        <v>486</v>
      </c>
      <c r="C549" s="157">
        <v>3.77</v>
      </c>
      <c r="D549" s="159" t="s">
        <v>361</v>
      </c>
    </row>
    <row r="550" spans="1:4" ht="15" customHeight="1">
      <c r="A550" s="624" t="s">
        <v>51</v>
      </c>
      <c r="B550" s="625" t="s">
        <v>485</v>
      </c>
      <c r="C550" s="155" t="s">
        <v>361</v>
      </c>
      <c r="D550" s="156" t="s">
        <v>1081</v>
      </c>
    </row>
    <row r="551" spans="1:4" ht="15" customHeight="1">
      <c r="A551" s="622" t="s">
        <v>78</v>
      </c>
      <c r="B551" s="623" t="s">
        <v>484</v>
      </c>
      <c r="C551" s="157">
        <v>4.95</v>
      </c>
      <c r="D551" s="159" t="s">
        <v>361</v>
      </c>
    </row>
    <row r="552" spans="1:4" ht="15" customHeight="1">
      <c r="A552" s="624" t="s">
        <v>86</v>
      </c>
      <c r="B552" s="625" t="s">
        <v>483</v>
      </c>
      <c r="C552" s="154">
        <v>4.49</v>
      </c>
      <c r="D552" s="156" t="s">
        <v>361</v>
      </c>
    </row>
    <row r="553" spans="1:4" ht="15" customHeight="1">
      <c r="A553" s="622" t="s">
        <v>106</v>
      </c>
      <c r="B553" s="623" t="s">
        <v>482</v>
      </c>
      <c r="C553" s="157">
        <v>3.77</v>
      </c>
      <c r="D553" s="159" t="s">
        <v>361</v>
      </c>
    </row>
    <row r="554" spans="1:4" ht="15" customHeight="1">
      <c r="A554" s="624" t="s">
        <v>118</v>
      </c>
      <c r="B554" s="625" t="s">
        <v>481</v>
      </c>
      <c r="C554" s="155" t="s">
        <v>361</v>
      </c>
      <c r="D554" s="156" t="s">
        <v>1081</v>
      </c>
    </row>
    <row r="555" spans="1:4" ht="15" customHeight="1">
      <c r="A555" s="622" t="s">
        <v>124</v>
      </c>
      <c r="B555" s="623" t="s">
        <v>480</v>
      </c>
      <c r="C555" s="157">
        <v>3.77</v>
      </c>
      <c r="D555" s="159" t="s">
        <v>361</v>
      </c>
    </row>
    <row r="556" spans="1:4" ht="15" customHeight="1">
      <c r="A556" s="624" t="s">
        <v>151</v>
      </c>
      <c r="B556" s="625" t="s">
        <v>479</v>
      </c>
      <c r="C556" s="154">
        <v>3.2</v>
      </c>
      <c r="D556" s="156" t="s">
        <v>361</v>
      </c>
    </row>
    <row r="557" spans="1:4" ht="15" customHeight="1">
      <c r="A557" s="622" t="s">
        <v>265</v>
      </c>
      <c r="B557" s="623" t="s">
        <v>478</v>
      </c>
      <c r="C557" s="157">
        <v>3.11</v>
      </c>
      <c r="D557" s="159" t="s">
        <v>361</v>
      </c>
    </row>
    <row r="558" spans="1:4" ht="15" customHeight="1">
      <c r="A558" s="624" t="s">
        <v>268</v>
      </c>
      <c r="B558" s="625" t="s">
        <v>477</v>
      </c>
      <c r="C558" s="154">
        <v>3.91</v>
      </c>
      <c r="D558" s="156" t="s">
        <v>361</v>
      </c>
    </row>
    <row r="559" spans="1:4" ht="15" customHeight="1">
      <c r="A559" s="622" t="s">
        <v>276</v>
      </c>
      <c r="B559" s="623" t="s">
        <v>476</v>
      </c>
      <c r="C559" s="157">
        <v>4.12</v>
      </c>
      <c r="D559" s="159" t="s">
        <v>361</v>
      </c>
    </row>
    <row r="560" spans="1:4" ht="15" customHeight="1">
      <c r="A560" s="624" t="s">
        <v>53</v>
      </c>
      <c r="B560" s="625" t="s">
        <v>475</v>
      </c>
      <c r="C560" s="154">
        <v>3.05</v>
      </c>
      <c r="D560" s="156" t="s">
        <v>361</v>
      </c>
    </row>
    <row r="561" spans="1:4" ht="15" customHeight="1">
      <c r="A561" s="622" t="s">
        <v>52</v>
      </c>
      <c r="B561" s="623" t="s">
        <v>474</v>
      </c>
      <c r="C561" s="158" t="s">
        <v>361</v>
      </c>
      <c r="D561" s="159" t="s">
        <v>1081</v>
      </c>
    </row>
    <row r="562" spans="1:4" ht="15" customHeight="1">
      <c r="A562" s="624" t="s">
        <v>74</v>
      </c>
      <c r="B562" s="625" t="s">
        <v>473</v>
      </c>
      <c r="C562" s="155" t="s">
        <v>361</v>
      </c>
      <c r="D562" s="156" t="s">
        <v>1081</v>
      </c>
    </row>
    <row r="563" spans="1:4" ht="15" customHeight="1">
      <c r="A563" s="622" t="s">
        <v>77</v>
      </c>
      <c r="B563" s="623" t="s">
        <v>472</v>
      </c>
      <c r="C563" s="158" t="s">
        <v>361</v>
      </c>
      <c r="D563" s="159" t="s">
        <v>1081</v>
      </c>
    </row>
    <row r="564" spans="1:4" ht="15" customHeight="1">
      <c r="A564" s="624" t="s">
        <v>102</v>
      </c>
      <c r="B564" s="625" t="s">
        <v>471</v>
      </c>
      <c r="C564" s="154">
        <v>2.59</v>
      </c>
      <c r="D564" s="156" t="s">
        <v>361</v>
      </c>
    </row>
    <row r="565" spans="1:4" ht="15" customHeight="1">
      <c r="A565" s="622" t="s">
        <v>112</v>
      </c>
      <c r="B565" s="623" t="s">
        <v>470</v>
      </c>
      <c r="C565" s="158" t="s">
        <v>361</v>
      </c>
      <c r="D565" s="159" t="s">
        <v>1081</v>
      </c>
    </row>
    <row r="566" spans="1:4" ht="15" customHeight="1">
      <c r="A566" s="624" t="s">
        <v>127</v>
      </c>
      <c r="B566" s="625" t="s">
        <v>469</v>
      </c>
      <c r="C566" s="155" t="s">
        <v>361</v>
      </c>
      <c r="D566" s="156" t="s">
        <v>1081</v>
      </c>
    </row>
    <row r="567" spans="1:4" ht="15" customHeight="1">
      <c r="A567" s="622" t="s">
        <v>129</v>
      </c>
      <c r="B567" s="623" t="s">
        <v>468</v>
      </c>
      <c r="C567" s="157">
        <v>3.3</v>
      </c>
      <c r="D567" s="159" t="s">
        <v>361</v>
      </c>
    </row>
    <row r="568" spans="1:4" ht="15" customHeight="1">
      <c r="A568" s="624" t="s">
        <v>146</v>
      </c>
      <c r="B568" s="625" t="s">
        <v>467</v>
      </c>
      <c r="C568" s="155" t="s">
        <v>361</v>
      </c>
      <c r="D568" s="156" t="s">
        <v>1081</v>
      </c>
    </row>
    <row r="569" spans="1:4" ht="15" customHeight="1">
      <c r="A569" s="622" t="s">
        <v>149</v>
      </c>
      <c r="B569" s="623" t="s">
        <v>466</v>
      </c>
      <c r="C569" s="158" t="s">
        <v>361</v>
      </c>
      <c r="D569" s="159" t="s">
        <v>1081</v>
      </c>
    </row>
    <row r="570" spans="1:4" ht="15" customHeight="1">
      <c r="A570" s="624" t="s">
        <v>183</v>
      </c>
      <c r="B570" s="625" t="s">
        <v>465</v>
      </c>
      <c r="C570" s="155" t="s">
        <v>361</v>
      </c>
      <c r="D570" s="156" t="s">
        <v>1081</v>
      </c>
    </row>
    <row r="571" spans="1:4" ht="15" customHeight="1">
      <c r="A571" s="622" t="s">
        <v>200</v>
      </c>
      <c r="B571" s="623" t="s">
        <v>464</v>
      </c>
      <c r="C571" s="158" t="s">
        <v>361</v>
      </c>
      <c r="D571" s="159" t="s">
        <v>1081</v>
      </c>
    </row>
    <row r="572" spans="1:4" ht="15" customHeight="1">
      <c r="A572" s="624" t="s">
        <v>213</v>
      </c>
      <c r="B572" s="625" t="s">
        <v>463</v>
      </c>
      <c r="C572" s="155" t="s">
        <v>361</v>
      </c>
      <c r="D572" s="156" t="s">
        <v>1081</v>
      </c>
    </row>
    <row r="573" spans="1:4" ht="15" customHeight="1">
      <c r="A573" s="622" t="s">
        <v>247</v>
      </c>
      <c r="B573" s="623" t="s">
        <v>462</v>
      </c>
      <c r="C573" s="157">
        <v>3.29</v>
      </c>
      <c r="D573" s="159" t="s">
        <v>361</v>
      </c>
    </row>
    <row r="574" spans="1:4" ht="15" customHeight="1">
      <c r="A574" s="624" t="s">
        <v>248</v>
      </c>
      <c r="B574" s="625" t="s">
        <v>461</v>
      </c>
      <c r="C574" s="154">
        <v>3.41</v>
      </c>
      <c r="D574" s="156" t="s">
        <v>361</v>
      </c>
    </row>
    <row r="575" spans="1:4" ht="15" customHeight="1">
      <c r="A575" s="622" t="s">
        <v>300</v>
      </c>
      <c r="B575" s="623" t="s">
        <v>460</v>
      </c>
      <c r="C575" s="158" t="s">
        <v>361</v>
      </c>
      <c r="D575" s="159" t="s">
        <v>1081</v>
      </c>
    </row>
    <row r="576" spans="1:4" ht="15" customHeight="1">
      <c r="A576" s="624" t="s">
        <v>26</v>
      </c>
      <c r="B576" s="625" t="s">
        <v>459</v>
      </c>
      <c r="C576" s="154">
        <v>3.79</v>
      </c>
      <c r="D576" s="156" t="s">
        <v>361</v>
      </c>
    </row>
    <row r="577" spans="1:4" ht="15" customHeight="1">
      <c r="A577" s="622" t="s">
        <v>24</v>
      </c>
      <c r="B577" s="623" t="s">
        <v>458</v>
      </c>
      <c r="C577" s="158" t="s">
        <v>361</v>
      </c>
      <c r="D577" s="159" t="s">
        <v>1081</v>
      </c>
    </row>
    <row r="578" spans="1:4" ht="15" customHeight="1">
      <c r="A578" s="624" t="s">
        <v>73</v>
      </c>
      <c r="B578" s="625" t="s">
        <v>457</v>
      </c>
      <c r="C578" s="155" t="s">
        <v>361</v>
      </c>
      <c r="D578" s="156" t="s">
        <v>1081</v>
      </c>
    </row>
    <row r="579" spans="1:4" ht="15" customHeight="1">
      <c r="A579" s="622" t="s">
        <v>88</v>
      </c>
      <c r="B579" s="623" t="s">
        <v>456</v>
      </c>
      <c r="C579" s="157">
        <v>3.03</v>
      </c>
      <c r="D579" s="159" t="s">
        <v>361</v>
      </c>
    </row>
    <row r="580" spans="1:4" ht="15" customHeight="1">
      <c r="A580" s="624" t="s">
        <v>134</v>
      </c>
      <c r="B580" s="625" t="s">
        <v>455</v>
      </c>
      <c r="C580" s="154">
        <v>3.28</v>
      </c>
      <c r="D580" s="156" t="s">
        <v>361</v>
      </c>
    </row>
    <row r="581" spans="1:4" ht="15" customHeight="1">
      <c r="A581" s="622" t="s">
        <v>135</v>
      </c>
      <c r="B581" s="623" t="s">
        <v>454</v>
      </c>
      <c r="C581" s="157">
        <v>5.22</v>
      </c>
      <c r="D581" s="159" t="s">
        <v>361</v>
      </c>
    </row>
    <row r="582" spans="1:4" ht="15" customHeight="1">
      <c r="A582" s="624" t="s">
        <v>202</v>
      </c>
      <c r="B582" s="625" t="s">
        <v>453</v>
      </c>
      <c r="C582" s="154">
        <v>3.7</v>
      </c>
      <c r="D582" s="156" t="s">
        <v>361</v>
      </c>
    </row>
    <row r="583" spans="1:4" ht="15" customHeight="1">
      <c r="A583" s="622" t="s">
        <v>205</v>
      </c>
      <c r="B583" s="623" t="s">
        <v>452</v>
      </c>
      <c r="C583" s="158" t="s">
        <v>361</v>
      </c>
      <c r="D583" s="159" t="s">
        <v>1081</v>
      </c>
    </row>
    <row r="584" spans="1:4" ht="15" customHeight="1">
      <c r="A584" s="624" t="s">
        <v>208</v>
      </c>
      <c r="B584" s="625" t="s">
        <v>451</v>
      </c>
      <c r="C584" s="155" t="s">
        <v>361</v>
      </c>
      <c r="D584" s="156" t="s">
        <v>1081</v>
      </c>
    </row>
    <row r="585" spans="1:4" ht="15" customHeight="1">
      <c r="A585" s="622" t="s">
        <v>249</v>
      </c>
      <c r="B585" s="623" t="s">
        <v>450</v>
      </c>
      <c r="C585" s="158" t="s">
        <v>361</v>
      </c>
      <c r="D585" s="159" t="s">
        <v>1081</v>
      </c>
    </row>
    <row r="586" spans="1:4" ht="15" customHeight="1">
      <c r="A586" s="624" t="s">
        <v>259</v>
      </c>
      <c r="B586" s="625" t="s">
        <v>449</v>
      </c>
      <c r="C586" s="155" t="s">
        <v>361</v>
      </c>
      <c r="D586" s="156" t="s">
        <v>1081</v>
      </c>
    </row>
    <row r="587" spans="1:4" ht="15" customHeight="1">
      <c r="A587" s="622" t="s">
        <v>260</v>
      </c>
      <c r="B587" s="623" t="s">
        <v>448</v>
      </c>
      <c r="C587" s="157">
        <v>3.75</v>
      </c>
      <c r="D587" s="159" t="s">
        <v>361</v>
      </c>
    </row>
    <row r="588" spans="1:4" ht="15" customHeight="1">
      <c r="A588" s="624" t="s">
        <v>319</v>
      </c>
      <c r="B588" s="625" t="s">
        <v>447</v>
      </c>
      <c r="C588" s="154">
        <v>3.74</v>
      </c>
      <c r="D588" s="156" t="s">
        <v>361</v>
      </c>
    </row>
    <row r="589" spans="1:4" ht="15" customHeight="1">
      <c r="A589" s="622" t="s">
        <v>320</v>
      </c>
      <c r="B589" s="623" t="s">
        <v>446</v>
      </c>
      <c r="C589" s="158" t="s">
        <v>361</v>
      </c>
      <c r="D589" s="159" t="s">
        <v>1081</v>
      </c>
    </row>
    <row r="590" spans="1:4" ht="15" customHeight="1">
      <c r="A590" s="624" t="s">
        <v>344</v>
      </c>
      <c r="B590" s="625" t="s">
        <v>445</v>
      </c>
      <c r="C590" s="154">
        <v>2.82</v>
      </c>
      <c r="D590" s="156" t="s">
        <v>361</v>
      </c>
    </row>
    <row r="591" spans="1:4" ht="15" customHeight="1">
      <c r="A591" s="622" t="s">
        <v>29</v>
      </c>
      <c r="B591" s="623" t="s">
        <v>444</v>
      </c>
      <c r="C591" s="157">
        <v>6.63</v>
      </c>
      <c r="D591" s="159" t="s">
        <v>361</v>
      </c>
    </row>
    <row r="592" spans="1:4" ht="15" customHeight="1">
      <c r="A592" s="624" t="s">
        <v>29</v>
      </c>
      <c r="B592" s="625" t="s">
        <v>443</v>
      </c>
      <c r="C592" s="154">
        <v>6.63</v>
      </c>
      <c r="D592" s="156" t="s">
        <v>361</v>
      </c>
    </row>
    <row r="593" spans="1:4" ht="15" customHeight="1">
      <c r="A593" s="622" t="s">
        <v>28</v>
      </c>
      <c r="B593" s="623" t="s">
        <v>442</v>
      </c>
      <c r="C593" s="157">
        <v>7.31</v>
      </c>
      <c r="D593" s="159" t="s">
        <v>361</v>
      </c>
    </row>
    <row r="594" spans="1:4" ht="15" customHeight="1">
      <c r="A594" s="624" t="s">
        <v>37</v>
      </c>
      <c r="B594" s="625" t="s">
        <v>441</v>
      </c>
      <c r="C594" s="155" t="s">
        <v>361</v>
      </c>
      <c r="D594" s="156" t="s">
        <v>1081</v>
      </c>
    </row>
    <row r="595" spans="1:4" ht="15" customHeight="1">
      <c r="A595" s="622" t="s">
        <v>42</v>
      </c>
      <c r="B595" s="623" t="s">
        <v>440</v>
      </c>
      <c r="C595" s="158" t="s">
        <v>361</v>
      </c>
      <c r="D595" s="159" t="s">
        <v>1081</v>
      </c>
    </row>
    <row r="596" spans="1:4" ht="15" customHeight="1">
      <c r="A596" s="624" t="s">
        <v>114</v>
      </c>
      <c r="B596" s="625" t="s">
        <v>439</v>
      </c>
      <c r="C596" s="154">
        <v>6.17</v>
      </c>
      <c r="D596" s="156" t="s">
        <v>361</v>
      </c>
    </row>
    <row r="597" spans="1:4" ht="15" customHeight="1">
      <c r="A597" s="622" t="s">
        <v>137</v>
      </c>
      <c r="B597" s="623" t="s">
        <v>438</v>
      </c>
      <c r="C597" s="157">
        <v>6.31</v>
      </c>
      <c r="D597" s="159" t="s">
        <v>361</v>
      </c>
    </row>
    <row r="598" spans="1:4" ht="15" customHeight="1">
      <c r="A598" s="624" t="s">
        <v>160</v>
      </c>
      <c r="B598" s="625" t="s">
        <v>437</v>
      </c>
      <c r="C598" s="154">
        <v>5.57</v>
      </c>
      <c r="D598" s="156" t="s">
        <v>361</v>
      </c>
    </row>
    <row r="599" spans="1:4" ht="15" customHeight="1">
      <c r="A599" s="622" t="s">
        <v>162</v>
      </c>
      <c r="B599" s="623" t="s">
        <v>436</v>
      </c>
      <c r="C599" s="157">
        <v>7.5</v>
      </c>
      <c r="D599" s="159" t="s">
        <v>361</v>
      </c>
    </row>
    <row r="600" spans="1:4" ht="15" customHeight="1">
      <c r="A600" s="624" t="s">
        <v>168</v>
      </c>
      <c r="B600" s="625" t="s">
        <v>435</v>
      </c>
      <c r="C600" s="154">
        <v>7.44</v>
      </c>
      <c r="D600" s="156" t="s">
        <v>361</v>
      </c>
    </row>
    <row r="601" spans="1:4" ht="15" customHeight="1">
      <c r="A601" s="622" t="s">
        <v>198</v>
      </c>
      <c r="B601" s="623" t="s">
        <v>434</v>
      </c>
      <c r="C601" s="158" t="s">
        <v>361</v>
      </c>
      <c r="D601" s="159" t="s">
        <v>1081</v>
      </c>
    </row>
    <row r="602" spans="1:4" ht="15" customHeight="1">
      <c r="A602" s="624" t="s">
        <v>219</v>
      </c>
      <c r="B602" s="625" t="s">
        <v>433</v>
      </c>
      <c r="C602" s="154">
        <v>5.47</v>
      </c>
      <c r="D602" s="156" t="s">
        <v>361</v>
      </c>
    </row>
    <row r="603" spans="1:4" ht="15" customHeight="1">
      <c r="A603" s="622" t="s">
        <v>250</v>
      </c>
      <c r="B603" s="623" t="s">
        <v>432</v>
      </c>
      <c r="C603" s="157">
        <v>7.14</v>
      </c>
      <c r="D603" s="159" t="s">
        <v>361</v>
      </c>
    </row>
    <row r="604" spans="1:4" ht="15" customHeight="1">
      <c r="A604" s="624" t="s">
        <v>279</v>
      </c>
      <c r="B604" s="625" t="s">
        <v>431</v>
      </c>
      <c r="C604" s="154">
        <v>5.46</v>
      </c>
      <c r="D604" s="156" t="s">
        <v>361</v>
      </c>
    </row>
    <row r="605" spans="1:4" ht="15" customHeight="1">
      <c r="A605" s="622" t="s">
        <v>295</v>
      </c>
      <c r="B605" s="623" t="s">
        <v>430</v>
      </c>
      <c r="C605" s="157">
        <v>5.48</v>
      </c>
      <c r="D605" s="159" t="s">
        <v>361</v>
      </c>
    </row>
    <row r="606" spans="1:4" ht="15" customHeight="1">
      <c r="A606" s="624" t="s">
        <v>304</v>
      </c>
      <c r="B606" s="625" t="s">
        <v>429</v>
      </c>
      <c r="C606" s="154">
        <v>6.89</v>
      </c>
      <c r="D606" s="156" t="s">
        <v>361</v>
      </c>
    </row>
    <row r="607" spans="1:4" ht="15" customHeight="1">
      <c r="A607" s="622" t="s">
        <v>326</v>
      </c>
      <c r="B607" s="623" t="s">
        <v>428</v>
      </c>
      <c r="C607" s="157">
        <v>4.8499999999999996</v>
      </c>
      <c r="D607" s="159" t="s">
        <v>361</v>
      </c>
    </row>
    <row r="608" spans="1:4" ht="15" customHeight="1">
      <c r="A608" s="624" t="s">
        <v>341</v>
      </c>
      <c r="B608" s="625" t="s">
        <v>427</v>
      </c>
      <c r="C608" s="154">
        <v>6.1</v>
      </c>
      <c r="D608" s="156" t="s">
        <v>361</v>
      </c>
    </row>
    <row r="609" spans="1:4" ht="15" customHeight="1">
      <c r="A609" s="622" t="s">
        <v>64</v>
      </c>
      <c r="B609" s="623" t="s">
        <v>426</v>
      </c>
      <c r="C609" s="157">
        <v>4.01</v>
      </c>
      <c r="D609" s="159" t="s">
        <v>361</v>
      </c>
    </row>
    <row r="610" spans="1:4" ht="15" customHeight="1">
      <c r="A610" s="624" t="s">
        <v>64</v>
      </c>
      <c r="B610" s="625" t="s">
        <v>425</v>
      </c>
      <c r="C610" s="154">
        <v>4.01</v>
      </c>
      <c r="D610" s="156" t="s">
        <v>361</v>
      </c>
    </row>
    <row r="611" spans="1:4" ht="15" customHeight="1">
      <c r="A611" s="622" t="s">
        <v>64</v>
      </c>
      <c r="B611" s="623" t="s">
        <v>424</v>
      </c>
      <c r="C611" s="157">
        <v>4.01</v>
      </c>
      <c r="D611" s="159" t="s">
        <v>361</v>
      </c>
    </row>
    <row r="612" spans="1:4" ht="15" customHeight="1">
      <c r="A612" s="624" t="s">
        <v>63</v>
      </c>
      <c r="B612" s="625" t="s">
        <v>423</v>
      </c>
      <c r="C612" s="154">
        <v>3.76</v>
      </c>
      <c r="D612" s="156" t="s">
        <v>361</v>
      </c>
    </row>
    <row r="613" spans="1:4" ht="15" customHeight="1">
      <c r="A613" s="622" t="s">
        <v>401</v>
      </c>
      <c r="B613" s="623" t="s">
        <v>422</v>
      </c>
      <c r="C613" s="158" t="s">
        <v>361</v>
      </c>
      <c r="D613" s="159" t="s">
        <v>1081</v>
      </c>
    </row>
    <row r="614" spans="1:4" ht="15" customHeight="1">
      <c r="A614" s="624" t="s">
        <v>125</v>
      </c>
      <c r="B614" s="625" t="s">
        <v>421</v>
      </c>
      <c r="C614" s="155" t="s">
        <v>361</v>
      </c>
      <c r="D614" s="156" t="s">
        <v>1081</v>
      </c>
    </row>
    <row r="615" spans="1:4" ht="15" customHeight="1">
      <c r="A615" s="622" t="s">
        <v>157</v>
      </c>
      <c r="B615" s="623" t="s">
        <v>420</v>
      </c>
      <c r="C615" s="157">
        <v>3.2</v>
      </c>
      <c r="D615" s="159" t="s">
        <v>361</v>
      </c>
    </row>
    <row r="616" spans="1:4" ht="15" customHeight="1">
      <c r="A616" s="624" t="s">
        <v>160</v>
      </c>
      <c r="B616" s="625" t="s">
        <v>419</v>
      </c>
      <c r="C616" s="154">
        <v>3.81</v>
      </c>
      <c r="D616" s="156" t="s">
        <v>361</v>
      </c>
    </row>
    <row r="617" spans="1:4" ht="15" customHeight="1">
      <c r="A617" s="622" t="s">
        <v>163</v>
      </c>
      <c r="B617" s="623" t="s">
        <v>418</v>
      </c>
      <c r="C617" s="158" t="s">
        <v>361</v>
      </c>
      <c r="D617" s="159" t="s">
        <v>1081</v>
      </c>
    </row>
    <row r="618" spans="1:4" ht="15" customHeight="1">
      <c r="A618" s="624" t="s">
        <v>164</v>
      </c>
      <c r="B618" s="625" t="s">
        <v>417</v>
      </c>
      <c r="C618" s="155" t="s">
        <v>361</v>
      </c>
      <c r="D618" s="156" t="s">
        <v>1081</v>
      </c>
    </row>
    <row r="619" spans="1:4" ht="15" customHeight="1">
      <c r="A619" s="622" t="s">
        <v>176</v>
      </c>
      <c r="B619" s="623" t="s">
        <v>416</v>
      </c>
      <c r="C619" s="158" t="s">
        <v>361</v>
      </c>
      <c r="D619" s="159" t="s">
        <v>1081</v>
      </c>
    </row>
    <row r="620" spans="1:4" ht="15" customHeight="1">
      <c r="A620" s="624" t="s">
        <v>214</v>
      </c>
      <c r="B620" s="625" t="s">
        <v>415</v>
      </c>
      <c r="C620" s="155" t="s">
        <v>361</v>
      </c>
      <c r="D620" s="156" t="s">
        <v>1081</v>
      </c>
    </row>
    <row r="621" spans="1:4" ht="15" customHeight="1">
      <c r="A621" s="622" t="s">
        <v>243</v>
      </c>
      <c r="B621" s="623" t="s">
        <v>414</v>
      </c>
      <c r="C621" s="157">
        <v>4.88</v>
      </c>
      <c r="D621" s="159" t="s">
        <v>361</v>
      </c>
    </row>
    <row r="622" spans="1:4" ht="15" customHeight="1">
      <c r="A622" s="624" t="s">
        <v>257</v>
      </c>
      <c r="B622" s="625" t="s">
        <v>413</v>
      </c>
      <c r="C622" s="155" t="s">
        <v>361</v>
      </c>
      <c r="D622" s="156" t="s">
        <v>1081</v>
      </c>
    </row>
    <row r="623" spans="1:4" ht="15" customHeight="1">
      <c r="A623" s="622" t="s">
        <v>264</v>
      </c>
      <c r="B623" s="623" t="s">
        <v>412</v>
      </c>
      <c r="C623" s="157">
        <v>3.13</v>
      </c>
      <c r="D623" s="159" t="s">
        <v>361</v>
      </c>
    </row>
    <row r="624" spans="1:4" ht="15" customHeight="1">
      <c r="A624" s="624" t="s">
        <v>271</v>
      </c>
      <c r="B624" s="625" t="s">
        <v>411</v>
      </c>
      <c r="C624" s="155" t="s">
        <v>361</v>
      </c>
      <c r="D624" s="156" t="s">
        <v>1081</v>
      </c>
    </row>
    <row r="625" spans="1:4" ht="15" customHeight="1">
      <c r="A625" s="622" t="s">
        <v>272</v>
      </c>
      <c r="B625" s="623" t="s">
        <v>410</v>
      </c>
      <c r="C625" s="158" t="s">
        <v>361</v>
      </c>
      <c r="D625" s="159" t="s">
        <v>1081</v>
      </c>
    </row>
    <row r="626" spans="1:4" ht="15" customHeight="1">
      <c r="A626" s="624" t="s">
        <v>283</v>
      </c>
      <c r="B626" s="625" t="s">
        <v>409</v>
      </c>
      <c r="C626" s="155" t="s">
        <v>361</v>
      </c>
      <c r="D626" s="156" t="s">
        <v>1081</v>
      </c>
    </row>
    <row r="627" spans="1:4" ht="15" customHeight="1">
      <c r="A627" s="622" t="s">
        <v>318</v>
      </c>
      <c r="B627" s="623" t="s">
        <v>408</v>
      </c>
      <c r="C627" s="157">
        <v>3.36</v>
      </c>
      <c r="D627" s="159" t="s">
        <v>361</v>
      </c>
    </row>
    <row r="628" spans="1:4" ht="15" customHeight="1">
      <c r="A628" s="624" t="s">
        <v>324</v>
      </c>
      <c r="B628" s="625" t="s">
        <v>407</v>
      </c>
      <c r="C628" s="154">
        <v>4.6399999999999997</v>
      </c>
      <c r="D628" s="156" t="s">
        <v>361</v>
      </c>
    </row>
    <row r="629" spans="1:4" ht="15" customHeight="1">
      <c r="A629" s="622" t="s">
        <v>328</v>
      </c>
      <c r="B629" s="623" t="s">
        <v>406</v>
      </c>
      <c r="C629" s="158" t="s">
        <v>361</v>
      </c>
      <c r="D629" s="159" t="s">
        <v>1081</v>
      </c>
    </row>
    <row r="630" spans="1:4" ht="15" customHeight="1">
      <c r="A630" s="624" t="s">
        <v>331</v>
      </c>
      <c r="B630" s="625" t="s">
        <v>405</v>
      </c>
      <c r="C630" s="155" t="s">
        <v>361</v>
      </c>
      <c r="D630" s="156" t="s">
        <v>1081</v>
      </c>
    </row>
    <row r="631" spans="1:4" ht="15" customHeight="1">
      <c r="A631" s="622" t="s">
        <v>99</v>
      </c>
      <c r="B631" s="623" t="s">
        <v>404</v>
      </c>
      <c r="C631" s="157">
        <v>5.99</v>
      </c>
      <c r="D631" s="159" t="s">
        <v>361</v>
      </c>
    </row>
    <row r="632" spans="1:4" ht="15" customHeight="1">
      <c r="A632" s="624" t="s">
        <v>99</v>
      </c>
      <c r="B632" s="625" t="s">
        <v>403</v>
      </c>
      <c r="C632" s="154">
        <v>5.99</v>
      </c>
      <c r="D632" s="156" t="s">
        <v>361</v>
      </c>
    </row>
    <row r="633" spans="1:4" ht="15" customHeight="1">
      <c r="A633" s="622" t="s">
        <v>99</v>
      </c>
      <c r="B633" s="623" t="s">
        <v>402</v>
      </c>
      <c r="C633" s="157">
        <v>5.99</v>
      </c>
      <c r="D633" s="159" t="s">
        <v>361</v>
      </c>
    </row>
    <row r="634" spans="1:4" ht="15" customHeight="1">
      <c r="A634" s="624" t="s">
        <v>401</v>
      </c>
      <c r="B634" s="625" t="s">
        <v>400</v>
      </c>
      <c r="C634" s="154">
        <v>2.4900000000000002</v>
      </c>
      <c r="D634" s="156" t="s">
        <v>361</v>
      </c>
    </row>
    <row r="635" spans="1:4" ht="15" customHeight="1">
      <c r="A635" s="622" t="s">
        <v>100</v>
      </c>
      <c r="B635" s="623" t="s">
        <v>399</v>
      </c>
      <c r="C635" s="157">
        <v>4.32</v>
      </c>
      <c r="D635" s="159" t="s">
        <v>361</v>
      </c>
    </row>
    <row r="636" spans="1:4" ht="15" customHeight="1">
      <c r="A636" s="624" t="s">
        <v>147</v>
      </c>
      <c r="B636" s="625" t="s">
        <v>398</v>
      </c>
      <c r="C636" s="154">
        <v>6.72</v>
      </c>
      <c r="D636" s="156" t="s">
        <v>361</v>
      </c>
    </row>
    <row r="637" spans="1:4" ht="15" customHeight="1">
      <c r="A637" s="622" t="s">
        <v>175</v>
      </c>
      <c r="B637" s="623" t="s">
        <v>397</v>
      </c>
      <c r="C637" s="157">
        <v>3.95</v>
      </c>
      <c r="D637" s="159" t="s">
        <v>361</v>
      </c>
    </row>
    <row r="638" spans="1:4" ht="15" customHeight="1">
      <c r="A638" s="624" t="s">
        <v>244</v>
      </c>
      <c r="B638" s="625" t="s">
        <v>396</v>
      </c>
      <c r="C638" s="155" t="s">
        <v>361</v>
      </c>
      <c r="D638" s="156" t="s">
        <v>1081</v>
      </c>
    </row>
    <row r="639" spans="1:4" ht="15" customHeight="1">
      <c r="A639" s="622" t="s">
        <v>253</v>
      </c>
      <c r="B639" s="623" t="s">
        <v>395</v>
      </c>
      <c r="C639" s="158" t="s">
        <v>361</v>
      </c>
      <c r="D639" s="159" t="s">
        <v>1081</v>
      </c>
    </row>
    <row r="640" spans="1:4" ht="15" customHeight="1">
      <c r="A640" s="624" t="s">
        <v>254</v>
      </c>
      <c r="B640" s="625" t="s">
        <v>394</v>
      </c>
      <c r="C640" s="155" t="s">
        <v>361</v>
      </c>
      <c r="D640" s="156" t="s">
        <v>1081</v>
      </c>
    </row>
    <row r="641" spans="1:4" ht="15" customHeight="1">
      <c r="A641" s="622" t="s">
        <v>262</v>
      </c>
      <c r="B641" s="623" t="s">
        <v>393</v>
      </c>
      <c r="C641" s="157">
        <v>4.28</v>
      </c>
      <c r="D641" s="159" t="s">
        <v>361</v>
      </c>
    </row>
    <row r="642" spans="1:4" ht="15" customHeight="1">
      <c r="A642" s="624" t="s">
        <v>270</v>
      </c>
      <c r="B642" s="625" t="s">
        <v>392</v>
      </c>
      <c r="C642" s="154">
        <v>5.7</v>
      </c>
      <c r="D642" s="156" t="s">
        <v>361</v>
      </c>
    </row>
    <row r="643" spans="1:4" ht="15" customHeight="1">
      <c r="A643" s="622" t="s">
        <v>275</v>
      </c>
      <c r="B643" s="623" t="s">
        <v>391</v>
      </c>
      <c r="C643" s="158" t="s">
        <v>361</v>
      </c>
      <c r="D643" s="159" t="s">
        <v>1081</v>
      </c>
    </row>
    <row r="644" spans="1:4" ht="15" customHeight="1">
      <c r="A644" s="624" t="s">
        <v>284</v>
      </c>
      <c r="B644" s="625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28" t="s">
        <v>1914</v>
      </c>
      <c r="C2" s="631" t="s">
        <v>1930</v>
      </c>
      <c r="D2" s="631"/>
      <c r="E2" s="631"/>
      <c r="F2" s="631" t="s">
        <v>1929</v>
      </c>
      <c r="G2" s="632"/>
    </row>
    <row r="3" spans="2:8" ht="14.25" customHeight="1">
      <c r="B3" s="629"/>
      <c r="C3" s="180" t="s">
        <v>1927</v>
      </c>
      <c r="D3" s="630" t="s">
        <v>6</v>
      </c>
      <c r="E3" s="630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28" t="s">
        <v>1931</v>
      </c>
      <c r="C13" s="631" t="s">
        <v>1930</v>
      </c>
      <c r="D13" s="631"/>
      <c r="E13" s="631"/>
      <c r="F13" s="631" t="s">
        <v>1929</v>
      </c>
      <c r="G13" s="632"/>
      <c r="H13" t="s">
        <v>1928</v>
      </c>
    </row>
    <row r="14" spans="2:8" ht="15">
      <c r="B14" s="629"/>
      <c r="C14" s="180" t="s">
        <v>1927</v>
      </c>
      <c r="D14" s="630" t="s">
        <v>6</v>
      </c>
      <c r="E14" s="630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I30" sqref="D30:L31"/>
      <selection pane="bottomLeft" activeCell="I30" sqref="D30:L31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12.85546875" style="330" customWidth="1"/>
    <col min="10" max="16384" width="9.140625" style="192"/>
  </cols>
  <sheetData>
    <row r="1" spans="1:9" ht="60" customHeight="1">
      <c r="C1" s="192"/>
      <c r="I1" s="192"/>
    </row>
    <row r="2" spans="1:9" ht="12.75">
      <c r="A2" s="530" t="e">
        <f>CONCATENATE("FINANCIAMENTO ao ",Formulário!D15," para ",Formulário!D23)</f>
        <v>#N/A</v>
      </c>
      <c r="B2" s="530"/>
      <c r="C2" s="530"/>
      <c r="D2" s="530"/>
      <c r="E2" s="530"/>
      <c r="F2" s="530"/>
      <c r="G2" s="530"/>
      <c r="H2" s="530"/>
      <c r="I2" s="530"/>
    </row>
    <row r="3" spans="1:9" ht="15.75">
      <c r="A3" s="529" t="s">
        <v>2535</v>
      </c>
      <c r="B3" s="529"/>
      <c r="C3" s="529"/>
      <c r="D3" s="529"/>
      <c r="E3" s="529"/>
      <c r="F3" s="529"/>
      <c r="G3" s="529"/>
      <c r="H3" s="529"/>
      <c r="I3" s="529"/>
    </row>
    <row r="4" spans="1:9" ht="12.75">
      <c r="C4" s="192"/>
      <c r="I4" s="334"/>
    </row>
    <row r="5" spans="1:9" ht="76.5">
      <c r="A5" s="392" t="s">
        <v>2420</v>
      </c>
      <c r="B5" s="432" t="s">
        <v>2441</v>
      </c>
      <c r="C5" s="393" t="s">
        <v>2435</v>
      </c>
      <c r="D5" s="393" t="s">
        <v>2347</v>
      </c>
      <c r="E5" s="393" t="s">
        <v>2434</v>
      </c>
      <c r="F5" s="394" t="s">
        <v>2215</v>
      </c>
      <c r="G5" s="394" t="s">
        <v>2216</v>
      </c>
      <c r="H5" s="395" t="s">
        <v>1912</v>
      </c>
      <c r="I5" s="396" t="s">
        <v>2544</v>
      </c>
    </row>
    <row r="6" spans="1:9" ht="12.75">
      <c r="A6" s="387" t="s">
        <v>2224</v>
      </c>
      <c r="B6" s="437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2.75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1"/>
    </row>
    <row r="8" spans="1:9" ht="12.75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2.75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2.75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2.75">
      <c r="A11" s="328" t="s">
        <v>2229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2.75">
      <c r="A12" s="328" t="s">
        <v>2230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2.75">
      <c r="A13" s="328" t="s">
        <v>2231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2.75">
      <c r="A14" s="328" t="s">
        <v>2232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2.75">
      <c r="A15" s="328" t="s">
        <v>2233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2.75">
      <c r="A16" s="328" t="s">
        <v>2234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2.75">
      <c r="A17" s="328" t="s">
        <v>2235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2.75">
      <c r="A18" s="328" t="s">
        <v>2236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2.75">
      <c r="A19" s="328" t="s">
        <v>2237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2.75">
      <c r="A20" s="328" t="s">
        <v>2238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2.75">
      <c r="A21" s="328" t="s">
        <v>2239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2.75">
      <c r="A22" s="328" t="s">
        <v>2240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2.75">
      <c r="A23" s="328" t="s">
        <v>2241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2.75">
      <c r="A24" s="328" t="s">
        <v>2242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2.75">
      <c r="A25" s="328" t="s">
        <v>2243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2.75">
      <c r="A26" s="328" t="s">
        <v>2244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2.75">
      <c r="A27" s="328" t="s">
        <v>2245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2.75">
      <c r="A28" s="328" t="s">
        <v>2246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2.75">
      <c r="A29" s="328" t="s">
        <v>2247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2.75">
      <c r="A30" s="328" t="s">
        <v>2248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2.75">
      <c r="A31" s="328" t="s">
        <v>2249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2.75">
      <c r="A32" s="328" t="s">
        <v>2250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2.75">
      <c r="A33" s="328" t="s">
        <v>2251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2.75">
      <c r="A34" s="328" t="s">
        <v>2252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2.75">
      <c r="A35" s="328" t="s">
        <v>2253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2.75">
      <c r="A36" s="328" t="s">
        <v>2254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2.75">
      <c r="A37" s="328" t="s">
        <v>2255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2.75">
      <c r="A38" s="328" t="s">
        <v>2256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2.75">
      <c r="A39" s="328" t="s">
        <v>2257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2.75">
      <c r="A40" s="328" t="s">
        <v>2258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2.75">
      <c r="A41" s="328" t="s">
        <v>2259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2.75">
      <c r="A42" s="328" t="s">
        <v>2260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2.75">
      <c r="A43" s="328" t="s">
        <v>2261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2.75">
      <c r="A44" s="328" t="s">
        <v>2262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2.75">
      <c r="A45" s="328" t="s">
        <v>2263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2.75">
      <c r="A46" s="328" t="s">
        <v>2264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2.75">
      <c r="A47" s="328" t="s">
        <v>2265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2.75">
      <c r="A48" s="328" t="s">
        <v>2266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2.75">
      <c r="A49" s="328" t="s">
        <v>2267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2.75">
      <c r="A50" s="328" t="s">
        <v>2268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2.75">
      <c r="A51" s="328" t="s">
        <v>2269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2.75">
      <c r="A52" s="328" t="s">
        <v>2270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2.75">
      <c r="A53" s="328" t="s">
        <v>2271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2.75">
      <c r="A54" s="328" t="s">
        <v>2272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2.75">
      <c r="A55" s="328" t="s">
        <v>2273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2.75">
      <c r="A56" s="328" t="s">
        <v>2274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2.75">
      <c r="A57" s="328" t="s">
        <v>2275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2.75">
      <c r="A58" s="328" t="s">
        <v>2276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2.75">
      <c r="A59" s="328" t="s">
        <v>2277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2.75">
      <c r="A60" s="328" t="s">
        <v>2278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2.75">
      <c r="A61" s="328" t="s">
        <v>2279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2.75">
      <c r="A62" s="328" t="s">
        <v>2280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2.75">
      <c r="A63" s="328" t="s">
        <v>2281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2.75">
      <c r="A64" s="328" t="s">
        <v>2282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2.75">
      <c r="A65" s="328" t="s">
        <v>2283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2.75">
      <c r="A66" s="328" t="s">
        <v>2284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2.75">
      <c r="A67" s="328" t="s">
        <v>2285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2.75">
      <c r="A68" s="328" t="s">
        <v>2286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2.75">
      <c r="A69" s="328" t="s">
        <v>2287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2.75">
      <c r="A70" s="328" t="s">
        <v>2288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2.75">
      <c r="A71" s="328" t="s">
        <v>2289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2.75">
      <c r="A72" s="328" t="s">
        <v>2290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2.75">
      <c r="A73" s="328" t="s">
        <v>2291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2.75">
      <c r="A74" s="328" t="s">
        <v>2292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2.75">
      <c r="A75" s="328" t="s">
        <v>2293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2.75">
      <c r="A76" s="328" t="s">
        <v>2294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2.75">
      <c r="A77" s="328" t="s">
        <v>2295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2.75">
      <c r="A78" s="328" t="s">
        <v>2296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2.75">
      <c r="A79" s="328" t="s">
        <v>2297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2.75">
      <c r="A80" s="328" t="s">
        <v>2298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2.75">
      <c r="A81" s="328" t="s">
        <v>2299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2.75">
      <c r="A82" s="328" t="s">
        <v>2300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2.75">
      <c r="A83" s="328" t="s">
        <v>2301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2.75">
      <c r="A84" s="328" t="s">
        <v>2302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2.75">
      <c r="A85" s="328" t="s">
        <v>2303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2.75">
      <c r="A86" s="328" t="s">
        <v>2304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2.75">
      <c r="A87" s="328" t="s">
        <v>2305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2.75">
      <c r="A88" s="328" t="s">
        <v>2306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2.75">
      <c r="A89" s="328" t="s">
        <v>2307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2.75">
      <c r="A90" s="328" t="s">
        <v>2308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2.75">
      <c r="A91" s="328" t="s">
        <v>2309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2.75">
      <c r="A92" s="328" t="s">
        <v>2310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2.75">
      <c r="A93" s="328" t="s">
        <v>2311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2.75">
      <c r="A94" s="328" t="s">
        <v>2312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2.75">
      <c r="A95" s="328" t="s">
        <v>2313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2.75">
      <c r="A96" s="328" t="s">
        <v>2314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2.75">
      <c r="A97" s="328" t="s">
        <v>2315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2.75">
      <c r="A98" s="328" t="s">
        <v>2316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2.75">
      <c r="A99" s="328" t="s">
        <v>2317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2.75">
      <c r="A100" s="328" t="s">
        <v>2318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2.75">
      <c r="A101" s="328" t="s">
        <v>2319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2.75">
      <c r="A102" s="328" t="s">
        <v>2320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2.75">
      <c r="A103" s="328" t="s">
        <v>2321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2.75">
      <c r="A104" s="328" t="s">
        <v>2322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2.75">
      <c r="A105" s="328" t="s">
        <v>2323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2.75">
      <c r="A106" s="328" t="s">
        <v>2324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2.75">
      <c r="A107" s="328" t="s">
        <v>2325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2.75">
      <c r="A108" s="328" t="s">
        <v>2326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2.75">
      <c r="A109" s="328" t="s">
        <v>2327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2.75">
      <c r="A110" s="328" t="s">
        <v>2328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2.75">
      <c r="A111" s="328" t="s">
        <v>2329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2.75">
      <c r="A112" s="328" t="s">
        <v>2330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2.75">
      <c r="A113" s="328" t="s">
        <v>2331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2.75">
      <c r="A114" s="328" t="s">
        <v>2332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2.75">
      <c r="A115" s="328" t="s">
        <v>2333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2.75">
      <c r="A116" s="328" t="s">
        <v>2334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2.75">
      <c r="A117" s="328" t="s">
        <v>2335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2.75">
      <c r="A118" s="328" t="s">
        <v>2336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2.75">
      <c r="A119" s="328" t="s">
        <v>2337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2.75">
      <c r="A120" s="328" t="s">
        <v>2338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2.75">
      <c r="A121" s="328" t="s">
        <v>2339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2.75">
      <c r="A122" s="328" t="s">
        <v>2364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2.75">
      <c r="A123" s="328" t="s">
        <v>2365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2.75">
      <c r="A124" s="328" t="s">
        <v>2366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2.75">
      <c r="A125" s="328" t="s">
        <v>2367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2.75">
      <c r="A126" s="328" t="s">
        <v>2368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2.75">
      <c r="A127" s="328" t="s">
        <v>2369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2.75">
      <c r="A128" s="328" t="s">
        <v>2370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2.75">
      <c r="A129" s="328" t="s">
        <v>2371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2.75">
      <c r="A130" s="328" t="s">
        <v>2372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2.75">
      <c r="A131" s="328" t="s">
        <v>2373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2.75">
      <c r="A132" s="328" t="s">
        <v>2374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2.75">
      <c r="A133" s="328" t="s">
        <v>2375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2.75">
      <c r="A134" s="328" t="s">
        <v>2376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2.75">
      <c r="A135" s="328" t="s">
        <v>2377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2.75">
      <c r="A136" s="328" t="s">
        <v>2378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2.75">
      <c r="A137" s="328" t="s">
        <v>2379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2.75">
      <c r="A138" s="328" t="s">
        <v>2380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2.75">
      <c r="A139" s="328" t="s">
        <v>2381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2.75">
      <c r="A140" s="328" t="s">
        <v>2382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2.75">
      <c r="A141" s="328" t="s">
        <v>2383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2.75">
      <c r="A142" s="328" t="s">
        <v>2384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2.75">
      <c r="A143" s="328" t="s">
        <v>2385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2.75">
      <c r="A144" s="328" t="s">
        <v>2386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2.75">
      <c r="A145" s="328" t="s">
        <v>2387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2.75">
      <c r="A146" s="328" t="s">
        <v>2388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2.75">
      <c r="A147" s="328" t="s">
        <v>2389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2.75">
      <c r="A148" s="328" t="s">
        <v>2390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2.75">
      <c r="A149" s="328" t="s">
        <v>2391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2.75">
      <c r="A150" s="328" t="s">
        <v>2392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2.75">
      <c r="A151" s="328" t="s">
        <v>2393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2.75">
      <c r="A152" s="328" t="s">
        <v>2394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2.75">
      <c r="A153" s="328" t="s">
        <v>2395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2.75">
      <c r="A154" s="328" t="s">
        <v>2396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2.75">
      <c r="A155" s="328" t="s">
        <v>2397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2.75">
      <c r="A156" s="479">
        <f>COUNTA(A6:A155)</f>
        <v>150</v>
      </c>
      <c r="B156" s="479"/>
      <c r="C156" s="480"/>
      <c r="D156" s="480"/>
      <c r="E156" s="480"/>
      <c r="F156" s="480"/>
      <c r="G156" s="480"/>
      <c r="H156" s="480"/>
      <c r="I156" s="480"/>
    </row>
  </sheetData>
  <mergeCells count="2">
    <mergeCell ref="A3:I3"/>
    <mergeCell ref="A2:I2"/>
  </mergeCells>
  <phoneticPr fontId="21" type="noConversion"/>
  <conditionalFormatting sqref="A6:D155">
    <cfRule type="duplicateValues" dxfId="278" priority="73"/>
  </conditionalFormatting>
  <conditionalFormatting sqref="I6:I155">
    <cfRule type="duplicateValues" dxfId="277" priority="1"/>
    <cfRule type="duplicateValues" dxfId="276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8"/>
  <sheetViews>
    <sheetView showGridLines="0" view="pageBreakPreview" zoomScaleNormal="100" zoomScaleSheetLayoutView="100" workbookViewId="0">
      <pane ySplit="7" topLeftCell="A8" activePane="bottomLeft" state="frozen"/>
      <selection activeCell="I30" sqref="D30:L31"/>
      <selection pane="bottomLeft" activeCell="I30" sqref="D30:L31"/>
    </sheetView>
  </sheetViews>
  <sheetFormatPr defaultColWidth="9.140625" defaultRowHeight="12.75"/>
  <cols>
    <col min="1" max="1" width="36" style="192" customWidth="1"/>
    <col min="2" max="2" width="9.85546875" style="192" customWidth="1"/>
    <col min="3" max="3" width="12.5703125" style="192" customWidth="1"/>
    <col min="4" max="4" width="13.28515625" style="192" customWidth="1"/>
    <col min="5" max="5" width="10.5703125" style="192" customWidth="1"/>
    <col min="6" max="6" width="9.7109375" style="192" customWidth="1"/>
    <col min="7" max="7" width="13.28515625" style="192" customWidth="1"/>
    <col min="8" max="16384" width="9.140625" style="192"/>
  </cols>
  <sheetData>
    <row r="1" spans="1:7" ht="39.75" customHeight="1"/>
    <row r="2" spans="1:7" ht="12.75" customHeight="1">
      <c r="A2" s="530" t="e">
        <f>CONCATENATE("FINANCIAMENTO ao ",Formulário!D15," para ",Formulário!D23)</f>
        <v>#N/A</v>
      </c>
      <c r="B2" s="530"/>
      <c r="C2" s="530"/>
      <c r="D2" s="530"/>
      <c r="E2" s="530"/>
      <c r="F2" s="530"/>
    </row>
    <row r="3" spans="1:7" ht="15.75" customHeight="1">
      <c r="A3" s="529" t="s">
        <v>2538</v>
      </c>
      <c r="B3" s="529"/>
      <c r="C3" s="529"/>
      <c r="D3" s="529"/>
      <c r="E3" s="529"/>
      <c r="F3" s="529"/>
    </row>
    <row r="4" spans="1:7" ht="15.75" customHeight="1">
      <c r="A4" s="370"/>
      <c r="B4" s="370"/>
      <c r="C4" s="478"/>
      <c r="D4" s="370"/>
      <c r="E4" s="370"/>
      <c r="F4" s="370"/>
    </row>
    <row r="5" spans="1:7" ht="15.75" customHeight="1">
      <c r="A5" s="370"/>
      <c r="B5" s="370"/>
      <c r="C5" s="478"/>
      <c r="D5" s="370"/>
      <c r="E5" s="370"/>
      <c r="F5" s="370"/>
    </row>
    <row r="6" spans="1:7">
      <c r="C6" s="386"/>
      <c r="G6" s="433" t="s">
        <v>2223</v>
      </c>
    </row>
    <row r="7" spans="1:7" ht="51">
      <c r="A7" s="327" t="s">
        <v>2359</v>
      </c>
      <c r="B7" s="327" t="s">
        <v>2209</v>
      </c>
      <c r="C7" s="327" t="s">
        <v>2543</v>
      </c>
      <c r="D7" s="327" t="s">
        <v>2218</v>
      </c>
      <c r="E7" s="327" t="s">
        <v>2340</v>
      </c>
      <c r="F7" s="327" t="s">
        <v>2220</v>
      </c>
      <c r="G7" s="327" t="s">
        <v>6</v>
      </c>
    </row>
    <row r="8" spans="1:7">
      <c r="A8" s="328" t="str">
        <f>+'Anexo II'!A6</f>
        <v>F1</v>
      </c>
      <c r="B8" s="407"/>
      <c r="C8" s="328"/>
      <c r="D8" s="375"/>
      <c r="E8" s="375"/>
      <c r="F8" s="375"/>
      <c r="G8" s="375">
        <f>SUM(Table183[[#This Row],[Preço de aquisição]:[Registos]])</f>
        <v>0</v>
      </c>
    </row>
    <row r="9" spans="1:7">
      <c r="A9" s="328" t="str">
        <f>+'Anexo II'!A7</f>
        <v>F2</v>
      </c>
      <c r="B9" s="407"/>
      <c r="C9" s="328"/>
      <c r="D9" s="375"/>
      <c r="E9" s="375"/>
      <c r="F9" s="375"/>
      <c r="G9" s="375">
        <f>SUM(Table183[[#This Row],[Preço de aquisição]:[Registos]])</f>
        <v>0</v>
      </c>
    </row>
    <row r="10" spans="1:7">
      <c r="A10" s="328" t="str">
        <f>+'Anexo II'!A8</f>
        <v>F3</v>
      </c>
      <c r="B10" s="407"/>
      <c r="C10" s="328"/>
      <c r="D10" s="375"/>
      <c r="E10" s="375"/>
      <c r="F10" s="375"/>
      <c r="G10" s="375">
        <f>SUM(Table183[[#This Row],[Preço de aquisição]:[Registos]])</f>
        <v>0</v>
      </c>
    </row>
    <row r="11" spans="1:7">
      <c r="A11" s="328" t="str">
        <f>+'Anexo II'!A9</f>
        <v>F4</v>
      </c>
      <c r="B11" s="407"/>
      <c r="C11" s="328"/>
      <c r="D11" s="375"/>
      <c r="E11" s="375"/>
      <c r="F11" s="375"/>
      <c r="G11" s="375">
        <f>SUM(Table183[[#This Row],[Preço de aquisição]:[Registos]])</f>
        <v>0</v>
      </c>
    </row>
    <row r="12" spans="1:7">
      <c r="A12" s="328" t="str">
        <f>+'Anexo II'!A10</f>
        <v>F5</v>
      </c>
      <c r="B12" s="407"/>
      <c r="C12" s="328"/>
      <c r="D12" s="375"/>
      <c r="E12" s="375"/>
      <c r="F12" s="375"/>
      <c r="G12" s="375">
        <f>SUM(Table183[[#This Row],[Preço de aquisição]:[Registos]])</f>
        <v>0</v>
      </c>
    </row>
    <row r="13" spans="1:7">
      <c r="A13" s="328" t="str">
        <f>+'Anexo II'!A11</f>
        <v>F6</v>
      </c>
      <c r="B13" s="407"/>
      <c r="C13" s="328"/>
      <c r="D13" s="375"/>
      <c r="E13" s="375"/>
      <c r="F13" s="375"/>
      <c r="G13" s="375">
        <f>SUM(Table183[[#This Row],[Preço de aquisição]:[Registos]])</f>
        <v>0</v>
      </c>
    </row>
    <row r="14" spans="1:7">
      <c r="A14" s="328" t="str">
        <f>+'Anexo II'!A12</f>
        <v>F7</v>
      </c>
      <c r="B14" s="407"/>
      <c r="C14" s="328"/>
      <c r="D14" s="375"/>
      <c r="E14" s="375"/>
      <c r="F14" s="375"/>
      <c r="G14" s="375">
        <f>SUM(Table183[[#This Row],[Preço de aquisição]:[Registos]])</f>
        <v>0</v>
      </c>
    </row>
    <row r="15" spans="1:7">
      <c r="A15" s="328" t="str">
        <f>+'Anexo II'!A13</f>
        <v>F8</v>
      </c>
      <c r="B15" s="407"/>
      <c r="C15" s="328"/>
      <c r="D15" s="375"/>
      <c r="E15" s="375"/>
      <c r="F15" s="375"/>
      <c r="G15" s="375">
        <f>SUM(Table183[[#This Row],[Preço de aquisição]:[Registos]])</f>
        <v>0</v>
      </c>
    </row>
    <row r="16" spans="1:7">
      <c r="A16" s="328" t="str">
        <f>+'Anexo II'!A14</f>
        <v>F9</v>
      </c>
      <c r="B16" s="407"/>
      <c r="C16" s="328"/>
      <c r="D16" s="375"/>
      <c r="E16" s="375"/>
      <c r="F16" s="375"/>
      <c r="G16" s="375">
        <f>SUM(Table183[[#This Row],[Preço de aquisição]:[Registos]])</f>
        <v>0</v>
      </c>
    </row>
    <row r="17" spans="1:7">
      <c r="A17" s="328" t="str">
        <f>+'Anexo II'!A15</f>
        <v>F10</v>
      </c>
      <c r="B17" s="407"/>
      <c r="C17" s="328"/>
      <c r="D17" s="375"/>
      <c r="E17" s="375"/>
      <c r="F17" s="375"/>
      <c r="G17" s="375">
        <f>SUM(Table183[[#This Row],[Preço de aquisição]:[Registos]])</f>
        <v>0</v>
      </c>
    </row>
    <row r="18" spans="1:7">
      <c r="A18" s="328" t="str">
        <f>+'Anexo II'!A16</f>
        <v>F11</v>
      </c>
      <c r="B18" s="407"/>
      <c r="C18" s="328"/>
      <c r="D18" s="375"/>
      <c r="E18" s="375"/>
      <c r="F18" s="375"/>
      <c r="G18" s="375">
        <f>SUM(Table183[[#This Row],[Preço de aquisição]:[Registos]])</f>
        <v>0</v>
      </c>
    </row>
    <row r="19" spans="1:7">
      <c r="A19" s="328" t="str">
        <f>+'Anexo II'!A17</f>
        <v>F12</v>
      </c>
      <c r="B19" s="407"/>
      <c r="C19" s="328"/>
      <c r="D19" s="375"/>
      <c r="E19" s="375"/>
      <c r="F19" s="375"/>
      <c r="G19" s="375">
        <f>SUM(Table183[[#This Row],[Preço de aquisição]:[Registos]])</f>
        <v>0</v>
      </c>
    </row>
    <row r="20" spans="1:7">
      <c r="A20" s="328" t="str">
        <f>+'Anexo II'!A18</f>
        <v>F13</v>
      </c>
      <c r="B20" s="407"/>
      <c r="C20" s="328"/>
      <c r="D20" s="375"/>
      <c r="E20" s="375"/>
      <c r="F20" s="375"/>
      <c r="G20" s="375">
        <f>SUM(Table183[[#This Row],[Preço de aquisição]:[Registos]])</f>
        <v>0</v>
      </c>
    </row>
    <row r="21" spans="1:7">
      <c r="A21" s="328" t="str">
        <f>+'Anexo II'!A19</f>
        <v>F14</v>
      </c>
      <c r="B21" s="407"/>
      <c r="C21" s="328"/>
      <c r="D21" s="375"/>
      <c r="E21" s="375"/>
      <c r="F21" s="375"/>
      <c r="G21" s="375">
        <f>SUM(Table183[[#This Row],[Preço de aquisição]:[Registos]])</f>
        <v>0</v>
      </c>
    </row>
    <row r="22" spans="1:7">
      <c r="A22" s="328" t="str">
        <f>+'Anexo II'!A20</f>
        <v>F15</v>
      </c>
      <c r="B22" s="407"/>
      <c r="C22" s="328"/>
      <c r="D22" s="375"/>
      <c r="E22" s="375"/>
      <c r="F22" s="375"/>
      <c r="G22" s="375">
        <f>SUM(Table183[[#This Row],[Preço de aquisição]:[Registos]])</f>
        <v>0</v>
      </c>
    </row>
    <row r="23" spans="1:7">
      <c r="A23" s="328" t="str">
        <f>+'Anexo II'!A21</f>
        <v>F16</v>
      </c>
      <c r="B23" s="407"/>
      <c r="C23" s="328"/>
      <c r="D23" s="375"/>
      <c r="E23" s="375"/>
      <c r="F23" s="375"/>
      <c r="G23" s="375">
        <f>SUM(Table183[[#This Row],[Preço de aquisição]:[Registos]])</f>
        <v>0</v>
      </c>
    </row>
    <row r="24" spans="1:7">
      <c r="A24" s="328" t="str">
        <f>+'Anexo II'!A22</f>
        <v>F17</v>
      </c>
      <c r="B24" s="407"/>
      <c r="C24" s="328"/>
      <c r="D24" s="375"/>
      <c r="E24" s="375"/>
      <c r="F24" s="375"/>
      <c r="G24" s="375">
        <f>SUM(Table183[[#This Row],[Preço de aquisição]:[Registos]])</f>
        <v>0</v>
      </c>
    </row>
    <row r="25" spans="1:7">
      <c r="A25" s="328" t="str">
        <f>+'Anexo II'!A23</f>
        <v>F18</v>
      </c>
      <c r="B25" s="407"/>
      <c r="C25" s="328"/>
      <c r="D25" s="375"/>
      <c r="E25" s="375"/>
      <c r="F25" s="375"/>
      <c r="G25" s="375">
        <f>SUM(Table183[[#This Row],[Preço de aquisição]:[Registos]])</f>
        <v>0</v>
      </c>
    </row>
    <row r="26" spans="1:7">
      <c r="A26" s="328" t="str">
        <f>+'Anexo II'!A24</f>
        <v>F19</v>
      </c>
      <c r="B26" s="407"/>
      <c r="C26" s="328"/>
      <c r="D26" s="375"/>
      <c r="E26" s="375"/>
      <c r="F26" s="375"/>
      <c r="G26" s="375">
        <f>SUM(Table183[[#This Row],[Preço de aquisição]:[Registos]])</f>
        <v>0</v>
      </c>
    </row>
    <row r="27" spans="1:7">
      <c r="A27" s="328" t="str">
        <f>+'Anexo II'!A25</f>
        <v>F20</v>
      </c>
      <c r="B27" s="407"/>
      <c r="C27" s="328"/>
      <c r="D27" s="375"/>
      <c r="E27" s="375"/>
      <c r="F27" s="375"/>
      <c r="G27" s="375">
        <f>SUM(Table183[[#This Row],[Preço de aquisição]:[Registos]])</f>
        <v>0</v>
      </c>
    </row>
    <row r="28" spans="1:7">
      <c r="A28" s="328" t="str">
        <f>+'Anexo II'!A26</f>
        <v>F21</v>
      </c>
      <c r="B28" s="407"/>
      <c r="C28" s="328"/>
      <c r="D28" s="375"/>
      <c r="E28" s="375"/>
      <c r="F28" s="375"/>
      <c r="G28" s="375">
        <f>SUM(Table183[[#This Row],[Preço de aquisição]:[Registos]])</f>
        <v>0</v>
      </c>
    </row>
    <row r="29" spans="1:7">
      <c r="A29" s="328" t="str">
        <f>+'Anexo II'!A27</f>
        <v>F22</v>
      </c>
      <c r="B29" s="407"/>
      <c r="C29" s="328"/>
      <c r="D29" s="375"/>
      <c r="E29" s="375"/>
      <c r="F29" s="375"/>
      <c r="G29" s="375">
        <f>SUM(Table183[[#This Row],[Preço de aquisição]:[Registos]])</f>
        <v>0</v>
      </c>
    </row>
    <row r="30" spans="1:7">
      <c r="A30" s="328" t="str">
        <f>+'Anexo II'!A28</f>
        <v>F23</v>
      </c>
      <c r="B30" s="407"/>
      <c r="C30" s="328"/>
      <c r="D30" s="375"/>
      <c r="E30" s="375"/>
      <c r="F30" s="375"/>
      <c r="G30" s="375">
        <f>SUM(Table183[[#This Row],[Preço de aquisição]:[Registos]])</f>
        <v>0</v>
      </c>
    </row>
    <row r="31" spans="1:7">
      <c r="A31" s="328" t="str">
        <f>+'Anexo II'!A29</f>
        <v>F24</v>
      </c>
      <c r="B31" s="407"/>
      <c r="C31" s="328"/>
      <c r="D31" s="375"/>
      <c r="E31" s="375"/>
      <c r="F31" s="375"/>
      <c r="G31" s="375">
        <f>SUM(Table183[[#This Row],[Preço de aquisição]:[Registos]])</f>
        <v>0</v>
      </c>
    </row>
    <row r="32" spans="1:7">
      <c r="A32" s="328" t="str">
        <f>+'Anexo II'!A30</f>
        <v>F25</v>
      </c>
      <c r="B32" s="407"/>
      <c r="C32" s="328"/>
      <c r="D32" s="375"/>
      <c r="E32" s="375"/>
      <c r="F32" s="375"/>
      <c r="G32" s="375">
        <f>SUM(Table183[[#This Row],[Preço de aquisição]:[Registos]])</f>
        <v>0</v>
      </c>
    </row>
    <row r="33" spans="1:7">
      <c r="A33" s="328" t="str">
        <f>+'Anexo II'!A31</f>
        <v>F26</v>
      </c>
      <c r="B33" s="407"/>
      <c r="C33" s="328"/>
      <c r="D33" s="375"/>
      <c r="E33" s="375"/>
      <c r="F33" s="375"/>
      <c r="G33" s="375">
        <f>SUM(Table183[[#This Row],[Preço de aquisição]:[Registos]])</f>
        <v>0</v>
      </c>
    </row>
    <row r="34" spans="1:7">
      <c r="A34" s="328" t="str">
        <f>+'Anexo II'!A32</f>
        <v>F27</v>
      </c>
      <c r="B34" s="407"/>
      <c r="C34" s="328"/>
      <c r="D34" s="375"/>
      <c r="E34" s="375"/>
      <c r="F34" s="375"/>
      <c r="G34" s="375">
        <f>SUM(Table183[[#This Row],[Preço de aquisição]:[Registos]])</f>
        <v>0</v>
      </c>
    </row>
    <row r="35" spans="1:7">
      <c r="A35" s="328" t="str">
        <f>+'Anexo II'!A33</f>
        <v>F28</v>
      </c>
      <c r="B35" s="407"/>
      <c r="C35" s="328"/>
      <c r="D35" s="375"/>
      <c r="E35" s="375"/>
      <c r="F35" s="375"/>
      <c r="G35" s="375">
        <f>SUM(Table183[[#This Row],[Preço de aquisição]:[Registos]])</f>
        <v>0</v>
      </c>
    </row>
    <row r="36" spans="1:7">
      <c r="A36" s="328" t="str">
        <f>+'Anexo II'!A34</f>
        <v>F29</v>
      </c>
      <c r="B36" s="407"/>
      <c r="C36" s="328"/>
      <c r="D36" s="375"/>
      <c r="E36" s="375"/>
      <c r="F36" s="375"/>
      <c r="G36" s="375">
        <f>SUM(Table183[[#This Row],[Preço de aquisição]:[Registos]])</f>
        <v>0</v>
      </c>
    </row>
    <row r="37" spans="1:7">
      <c r="A37" s="328" t="str">
        <f>+'Anexo II'!A35</f>
        <v>F30</v>
      </c>
      <c r="B37" s="407"/>
      <c r="C37" s="328"/>
      <c r="D37" s="375"/>
      <c r="E37" s="375"/>
      <c r="F37" s="375"/>
      <c r="G37" s="375">
        <f>SUM(Table183[[#This Row],[Preço de aquisição]:[Registos]])</f>
        <v>0</v>
      </c>
    </row>
    <row r="38" spans="1:7">
      <c r="A38" s="328" t="str">
        <f>+'Anexo II'!A36</f>
        <v>F31</v>
      </c>
      <c r="B38" s="407"/>
      <c r="C38" s="328"/>
      <c r="D38" s="375"/>
      <c r="E38" s="375"/>
      <c r="F38" s="375"/>
      <c r="G38" s="375">
        <f>SUM(Table183[[#This Row],[Preço de aquisição]:[Registos]])</f>
        <v>0</v>
      </c>
    </row>
    <row r="39" spans="1:7">
      <c r="A39" s="328" t="str">
        <f>+'Anexo II'!A37</f>
        <v>F32</v>
      </c>
      <c r="B39" s="407"/>
      <c r="C39" s="328"/>
      <c r="D39" s="375"/>
      <c r="E39" s="375"/>
      <c r="F39" s="375"/>
      <c r="G39" s="375">
        <f>SUM(Table183[[#This Row],[Preço de aquisição]:[Registos]])</f>
        <v>0</v>
      </c>
    </row>
    <row r="40" spans="1:7">
      <c r="A40" s="328" t="str">
        <f>+'Anexo II'!A38</f>
        <v>F33</v>
      </c>
      <c r="B40" s="407"/>
      <c r="C40" s="328"/>
      <c r="D40" s="375"/>
      <c r="E40" s="375"/>
      <c r="F40" s="375"/>
      <c r="G40" s="375">
        <f>SUM(Table183[[#This Row],[Preço de aquisição]:[Registos]])</f>
        <v>0</v>
      </c>
    </row>
    <row r="41" spans="1:7">
      <c r="A41" s="328" t="str">
        <f>+'Anexo II'!A39</f>
        <v>F34</v>
      </c>
      <c r="B41" s="407"/>
      <c r="C41" s="328"/>
      <c r="D41" s="375"/>
      <c r="E41" s="375"/>
      <c r="F41" s="375"/>
      <c r="G41" s="375">
        <f>SUM(Table183[[#This Row],[Preço de aquisição]:[Registos]])</f>
        <v>0</v>
      </c>
    </row>
    <row r="42" spans="1:7">
      <c r="A42" s="328" t="str">
        <f>+'Anexo II'!A40</f>
        <v>F35</v>
      </c>
      <c r="B42" s="407"/>
      <c r="C42" s="328"/>
      <c r="D42" s="375"/>
      <c r="E42" s="375"/>
      <c r="F42" s="375"/>
      <c r="G42" s="375">
        <f>SUM(Table183[[#This Row],[Preço de aquisição]:[Registos]])</f>
        <v>0</v>
      </c>
    </row>
    <row r="43" spans="1:7">
      <c r="A43" s="328" t="str">
        <f>+'Anexo II'!A41</f>
        <v>F36</v>
      </c>
      <c r="B43" s="407"/>
      <c r="C43" s="328"/>
      <c r="D43" s="375"/>
      <c r="E43" s="375"/>
      <c r="F43" s="375"/>
      <c r="G43" s="375">
        <f>SUM(Table183[[#This Row],[Preço de aquisição]:[Registos]])</f>
        <v>0</v>
      </c>
    </row>
    <row r="44" spans="1:7">
      <c r="A44" s="328" t="str">
        <f>+'Anexo II'!A42</f>
        <v>F37</v>
      </c>
      <c r="B44" s="407"/>
      <c r="C44" s="328"/>
      <c r="D44" s="375"/>
      <c r="E44" s="375"/>
      <c r="F44" s="375"/>
      <c r="G44" s="375">
        <f>SUM(Table183[[#This Row],[Preço de aquisição]:[Registos]])</f>
        <v>0</v>
      </c>
    </row>
    <row r="45" spans="1:7">
      <c r="A45" s="328" t="str">
        <f>+'Anexo II'!A43</f>
        <v>F38</v>
      </c>
      <c r="B45" s="407"/>
      <c r="C45" s="328"/>
      <c r="D45" s="375"/>
      <c r="E45" s="375"/>
      <c r="F45" s="375"/>
      <c r="G45" s="375">
        <f>SUM(Table183[[#This Row],[Preço de aquisição]:[Registos]])</f>
        <v>0</v>
      </c>
    </row>
    <row r="46" spans="1:7">
      <c r="A46" s="328" t="str">
        <f>+'Anexo II'!A44</f>
        <v>F39</v>
      </c>
      <c r="B46" s="407"/>
      <c r="C46" s="328"/>
      <c r="D46" s="375"/>
      <c r="E46" s="375"/>
      <c r="F46" s="375"/>
      <c r="G46" s="375">
        <f>SUM(Table183[[#This Row],[Preço de aquisição]:[Registos]])</f>
        <v>0</v>
      </c>
    </row>
    <row r="47" spans="1:7">
      <c r="A47" s="328" t="str">
        <f>+'Anexo II'!A45</f>
        <v>F40</v>
      </c>
      <c r="B47" s="407"/>
      <c r="C47" s="328"/>
      <c r="D47" s="375"/>
      <c r="E47" s="375"/>
      <c r="F47" s="375"/>
      <c r="G47" s="375">
        <f>SUM(Table183[[#This Row],[Preço de aquisição]:[Registos]])</f>
        <v>0</v>
      </c>
    </row>
    <row r="48" spans="1:7">
      <c r="A48" s="328" t="str">
        <f>+'Anexo II'!A46</f>
        <v>F41</v>
      </c>
      <c r="B48" s="407"/>
      <c r="C48" s="328"/>
      <c r="D48" s="375"/>
      <c r="E48" s="375"/>
      <c r="F48" s="375"/>
      <c r="G48" s="375">
        <f>SUM(Table183[[#This Row],[Preço de aquisição]:[Registos]])</f>
        <v>0</v>
      </c>
    </row>
    <row r="49" spans="1:7">
      <c r="A49" s="328" t="str">
        <f>+'Anexo II'!A47</f>
        <v>F42</v>
      </c>
      <c r="B49" s="407"/>
      <c r="C49" s="328"/>
      <c r="D49" s="375"/>
      <c r="E49" s="375"/>
      <c r="F49" s="375"/>
      <c r="G49" s="375">
        <f>SUM(Table183[[#This Row],[Preço de aquisição]:[Registos]])</f>
        <v>0</v>
      </c>
    </row>
    <row r="50" spans="1:7">
      <c r="A50" s="328" t="str">
        <f>+'Anexo II'!A48</f>
        <v>F43</v>
      </c>
      <c r="B50" s="407"/>
      <c r="C50" s="328"/>
      <c r="D50" s="375"/>
      <c r="E50" s="375"/>
      <c r="F50" s="375"/>
      <c r="G50" s="375">
        <f>SUM(Table183[[#This Row],[Preço de aquisição]:[Registos]])</f>
        <v>0</v>
      </c>
    </row>
    <row r="51" spans="1:7">
      <c r="A51" s="328" t="str">
        <f>+'Anexo II'!A49</f>
        <v>F44</v>
      </c>
      <c r="B51" s="407"/>
      <c r="C51" s="328"/>
      <c r="D51" s="375"/>
      <c r="E51" s="375"/>
      <c r="F51" s="375"/>
      <c r="G51" s="375">
        <f>SUM(Table183[[#This Row],[Preço de aquisição]:[Registos]])</f>
        <v>0</v>
      </c>
    </row>
    <row r="52" spans="1:7">
      <c r="A52" s="328" t="str">
        <f>+'Anexo II'!A50</f>
        <v>F45</v>
      </c>
      <c r="B52" s="407"/>
      <c r="C52" s="328"/>
      <c r="D52" s="375"/>
      <c r="E52" s="375"/>
      <c r="F52" s="375"/>
      <c r="G52" s="375">
        <f>SUM(Table183[[#This Row],[Preço de aquisição]:[Registos]])</f>
        <v>0</v>
      </c>
    </row>
    <row r="53" spans="1:7">
      <c r="A53" s="328" t="str">
        <f>+'Anexo II'!A51</f>
        <v>F46</v>
      </c>
      <c r="B53" s="407"/>
      <c r="C53" s="328"/>
      <c r="D53" s="375"/>
      <c r="E53" s="375"/>
      <c r="F53" s="375"/>
      <c r="G53" s="375">
        <f>SUM(Table183[[#This Row],[Preço de aquisição]:[Registos]])</f>
        <v>0</v>
      </c>
    </row>
    <row r="54" spans="1:7">
      <c r="A54" s="328" t="str">
        <f>+'Anexo II'!A52</f>
        <v>F47</v>
      </c>
      <c r="B54" s="407"/>
      <c r="C54" s="328"/>
      <c r="D54" s="375"/>
      <c r="E54" s="375"/>
      <c r="F54" s="375"/>
      <c r="G54" s="375">
        <f>SUM(Table183[[#This Row],[Preço de aquisição]:[Registos]])</f>
        <v>0</v>
      </c>
    </row>
    <row r="55" spans="1:7">
      <c r="A55" s="328" t="str">
        <f>+'Anexo II'!A53</f>
        <v>F48</v>
      </c>
      <c r="B55" s="407"/>
      <c r="C55" s="328"/>
      <c r="D55" s="375"/>
      <c r="E55" s="375"/>
      <c r="F55" s="375"/>
      <c r="G55" s="375">
        <f>SUM(Table183[[#This Row],[Preço de aquisição]:[Registos]])</f>
        <v>0</v>
      </c>
    </row>
    <row r="56" spans="1:7">
      <c r="A56" s="328" t="str">
        <f>+'Anexo II'!A54</f>
        <v>F49</v>
      </c>
      <c r="B56" s="407"/>
      <c r="C56" s="328"/>
      <c r="D56" s="375"/>
      <c r="E56" s="375"/>
      <c r="F56" s="375"/>
      <c r="G56" s="375">
        <f>SUM(Table183[[#This Row],[Preço de aquisição]:[Registos]])</f>
        <v>0</v>
      </c>
    </row>
    <row r="57" spans="1:7">
      <c r="A57" s="328" t="str">
        <f>+'Anexo II'!A55</f>
        <v>F50</v>
      </c>
      <c r="B57" s="407"/>
      <c r="C57" s="328"/>
      <c r="D57" s="375"/>
      <c r="E57" s="375"/>
      <c r="F57" s="375"/>
      <c r="G57" s="375">
        <f>SUM(Table183[[#This Row],[Preço de aquisição]:[Registos]])</f>
        <v>0</v>
      </c>
    </row>
    <row r="58" spans="1:7">
      <c r="A58" s="328" t="str">
        <f>+'Anexo II'!A56</f>
        <v>F51</v>
      </c>
      <c r="B58" s="407"/>
      <c r="C58" s="328"/>
      <c r="D58" s="375"/>
      <c r="E58" s="375"/>
      <c r="F58" s="375"/>
      <c r="G58" s="375">
        <f>SUM(Table183[[#This Row],[Preço de aquisição]:[Registos]])</f>
        <v>0</v>
      </c>
    </row>
    <row r="59" spans="1:7">
      <c r="A59" s="328" t="str">
        <f>+'Anexo II'!A57</f>
        <v>F52</v>
      </c>
      <c r="B59" s="407"/>
      <c r="C59" s="328"/>
      <c r="D59" s="375"/>
      <c r="E59" s="375"/>
      <c r="F59" s="375"/>
      <c r="G59" s="375">
        <f>SUM(Table183[[#This Row],[Preço de aquisição]:[Registos]])</f>
        <v>0</v>
      </c>
    </row>
    <row r="60" spans="1:7">
      <c r="A60" s="328" t="str">
        <f>+'Anexo II'!A58</f>
        <v>F53</v>
      </c>
      <c r="B60" s="407"/>
      <c r="C60" s="328"/>
      <c r="D60" s="375"/>
      <c r="E60" s="375"/>
      <c r="F60" s="375"/>
      <c r="G60" s="375">
        <f>SUM(Table183[[#This Row],[Preço de aquisição]:[Registos]])</f>
        <v>0</v>
      </c>
    </row>
    <row r="61" spans="1:7">
      <c r="A61" s="328" t="str">
        <f>+'Anexo II'!A59</f>
        <v>F54</v>
      </c>
      <c r="B61" s="407"/>
      <c r="C61" s="328"/>
      <c r="D61" s="375"/>
      <c r="E61" s="375"/>
      <c r="F61" s="375"/>
      <c r="G61" s="375">
        <f>SUM(Table183[[#This Row],[Preço de aquisição]:[Registos]])</f>
        <v>0</v>
      </c>
    </row>
    <row r="62" spans="1:7">
      <c r="A62" s="328" t="str">
        <f>+'Anexo II'!A60</f>
        <v>F55</v>
      </c>
      <c r="B62" s="407"/>
      <c r="C62" s="328"/>
      <c r="D62" s="375"/>
      <c r="E62" s="375"/>
      <c r="F62" s="375"/>
      <c r="G62" s="375">
        <f>SUM(Table183[[#This Row],[Preço de aquisição]:[Registos]])</f>
        <v>0</v>
      </c>
    </row>
    <row r="63" spans="1:7">
      <c r="A63" s="328" t="str">
        <f>+'Anexo II'!A61</f>
        <v>F56</v>
      </c>
      <c r="B63" s="407"/>
      <c r="C63" s="328"/>
      <c r="D63" s="375"/>
      <c r="E63" s="375"/>
      <c r="F63" s="375"/>
      <c r="G63" s="375">
        <f>SUM(Table183[[#This Row],[Preço de aquisição]:[Registos]])</f>
        <v>0</v>
      </c>
    </row>
    <row r="64" spans="1:7">
      <c r="A64" s="328" t="str">
        <f>+'Anexo II'!A62</f>
        <v>F57</v>
      </c>
      <c r="B64" s="407"/>
      <c r="C64" s="328"/>
      <c r="D64" s="375"/>
      <c r="E64" s="375"/>
      <c r="F64" s="375"/>
      <c r="G64" s="375">
        <f>SUM(Table183[[#This Row],[Preço de aquisição]:[Registos]])</f>
        <v>0</v>
      </c>
    </row>
    <row r="65" spans="1:7">
      <c r="A65" s="328" t="str">
        <f>+'Anexo II'!A63</f>
        <v>F58</v>
      </c>
      <c r="B65" s="407"/>
      <c r="C65" s="328"/>
      <c r="D65" s="375"/>
      <c r="E65" s="375"/>
      <c r="F65" s="375"/>
      <c r="G65" s="375">
        <f>SUM(Table183[[#This Row],[Preço de aquisição]:[Registos]])</f>
        <v>0</v>
      </c>
    </row>
    <row r="66" spans="1:7">
      <c r="A66" s="328" t="str">
        <f>+'Anexo II'!A64</f>
        <v>F59</v>
      </c>
      <c r="B66" s="407"/>
      <c r="C66" s="328"/>
      <c r="D66" s="375"/>
      <c r="E66" s="375"/>
      <c r="F66" s="375"/>
      <c r="G66" s="375">
        <f>SUM(Table183[[#This Row],[Preço de aquisição]:[Registos]])</f>
        <v>0</v>
      </c>
    </row>
    <row r="67" spans="1:7">
      <c r="A67" s="328" t="str">
        <f>+'Anexo II'!A65</f>
        <v>F60</v>
      </c>
      <c r="B67" s="407"/>
      <c r="C67" s="328"/>
      <c r="D67" s="375"/>
      <c r="E67" s="375"/>
      <c r="F67" s="375"/>
      <c r="G67" s="375">
        <f>SUM(Table183[[#This Row],[Preço de aquisição]:[Registos]])</f>
        <v>0</v>
      </c>
    </row>
    <row r="68" spans="1:7">
      <c r="A68" s="328" t="str">
        <f>+'Anexo II'!A66</f>
        <v>F61</v>
      </c>
      <c r="B68" s="407"/>
      <c r="C68" s="328"/>
      <c r="D68" s="375"/>
      <c r="E68" s="375"/>
      <c r="F68" s="375"/>
      <c r="G68" s="375">
        <f>SUM(Table183[[#This Row],[Preço de aquisição]:[Registos]])</f>
        <v>0</v>
      </c>
    </row>
    <row r="69" spans="1:7">
      <c r="A69" s="328" t="str">
        <f>+'Anexo II'!A67</f>
        <v>F62</v>
      </c>
      <c r="B69" s="407"/>
      <c r="C69" s="328"/>
      <c r="D69" s="375"/>
      <c r="E69" s="375"/>
      <c r="F69" s="375"/>
      <c r="G69" s="375">
        <f>SUM(Table183[[#This Row],[Preço de aquisição]:[Registos]])</f>
        <v>0</v>
      </c>
    </row>
    <row r="70" spans="1:7">
      <c r="A70" s="328" t="str">
        <f>+'Anexo II'!A68</f>
        <v>F63</v>
      </c>
      <c r="B70" s="407"/>
      <c r="C70" s="328"/>
      <c r="D70" s="375"/>
      <c r="E70" s="375"/>
      <c r="F70" s="375"/>
      <c r="G70" s="375">
        <f>SUM(Table183[[#This Row],[Preço de aquisição]:[Registos]])</f>
        <v>0</v>
      </c>
    </row>
    <row r="71" spans="1:7">
      <c r="A71" s="328" t="str">
        <f>+'Anexo II'!A69</f>
        <v>F64</v>
      </c>
      <c r="B71" s="407"/>
      <c r="C71" s="328"/>
      <c r="D71" s="375"/>
      <c r="E71" s="375"/>
      <c r="F71" s="375"/>
      <c r="G71" s="375">
        <f>SUM(Table183[[#This Row],[Preço de aquisição]:[Registos]])</f>
        <v>0</v>
      </c>
    </row>
    <row r="72" spans="1:7">
      <c r="A72" s="328" t="str">
        <f>+'Anexo II'!A70</f>
        <v>F65</v>
      </c>
      <c r="B72" s="407"/>
      <c r="C72" s="328"/>
      <c r="D72" s="375"/>
      <c r="E72" s="375"/>
      <c r="F72" s="375"/>
      <c r="G72" s="375">
        <f>SUM(Table183[[#This Row],[Preço de aquisição]:[Registos]])</f>
        <v>0</v>
      </c>
    </row>
    <row r="73" spans="1:7">
      <c r="A73" s="328" t="str">
        <f>+'Anexo II'!A71</f>
        <v>F66</v>
      </c>
      <c r="B73" s="407"/>
      <c r="C73" s="328"/>
      <c r="D73" s="375"/>
      <c r="E73" s="375"/>
      <c r="F73" s="375"/>
      <c r="G73" s="375">
        <f>SUM(Table183[[#This Row],[Preço de aquisição]:[Registos]])</f>
        <v>0</v>
      </c>
    </row>
    <row r="74" spans="1:7">
      <c r="A74" s="328" t="str">
        <f>+'Anexo II'!A72</f>
        <v>F67</v>
      </c>
      <c r="B74" s="407"/>
      <c r="C74" s="328"/>
      <c r="D74" s="375"/>
      <c r="E74" s="375"/>
      <c r="F74" s="375"/>
      <c r="G74" s="375">
        <f>SUM(Table183[[#This Row],[Preço de aquisição]:[Registos]])</f>
        <v>0</v>
      </c>
    </row>
    <row r="75" spans="1:7">
      <c r="A75" s="328" t="str">
        <f>+'Anexo II'!A73</f>
        <v>F68</v>
      </c>
      <c r="B75" s="407"/>
      <c r="C75" s="328"/>
      <c r="D75" s="375"/>
      <c r="E75" s="375"/>
      <c r="F75" s="375"/>
      <c r="G75" s="375">
        <f>SUM(Table183[[#This Row],[Preço de aquisição]:[Registos]])</f>
        <v>0</v>
      </c>
    </row>
    <row r="76" spans="1:7">
      <c r="A76" s="328" t="str">
        <f>+'Anexo II'!A74</f>
        <v>F69</v>
      </c>
      <c r="B76" s="407"/>
      <c r="C76" s="328"/>
      <c r="D76" s="375"/>
      <c r="E76" s="375"/>
      <c r="F76" s="375"/>
      <c r="G76" s="375">
        <f>SUM(Table183[[#This Row],[Preço de aquisição]:[Registos]])</f>
        <v>0</v>
      </c>
    </row>
    <row r="77" spans="1:7">
      <c r="A77" s="328" t="str">
        <f>+'Anexo II'!A75</f>
        <v>F70</v>
      </c>
      <c r="B77" s="407"/>
      <c r="C77" s="328"/>
      <c r="D77" s="375"/>
      <c r="E77" s="375"/>
      <c r="F77" s="375"/>
      <c r="G77" s="375">
        <f>SUM(Table183[[#This Row],[Preço de aquisição]:[Registos]])</f>
        <v>0</v>
      </c>
    </row>
    <row r="78" spans="1:7">
      <c r="A78" s="328" t="str">
        <f>+'Anexo II'!A76</f>
        <v>F71</v>
      </c>
      <c r="B78" s="407"/>
      <c r="C78" s="328"/>
      <c r="D78" s="375"/>
      <c r="E78" s="375"/>
      <c r="F78" s="375"/>
      <c r="G78" s="375">
        <f>SUM(Table183[[#This Row],[Preço de aquisição]:[Registos]])</f>
        <v>0</v>
      </c>
    </row>
    <row r="79" spans="1:7">
      <c r="A79" s="328" t="str">
        <f>+'Anexo II'!A77</f>
        <v>F72</v>
      </c>
      <c r="B79" s="407"/>
      <c r="C79" s="328"/>
      <c r="D79" s="375"/>
      <c r="E79" s="375"/>
      <c r="F79" s="375"/>
      <c r="G79" s="375">
        <f>SUM(Table183[[#This Row],[Preço de aquisição]:[Registos]])</f>
        <v>0</v>
      </c>
    </row>
    <row r="80" spans="1:7">
      <c r="A80" s="328" t="str">
        <f>+'Anexo II'!A78</f>
        <v>F73</v>
      </c>
      <c r="B80" s="407"/>
      <c r="C80" s="328"/>
      <c r="D80" s="375"/>
      <c r="E80" s="375"/>
      <c r="F80" s="375"/>
      <c r="G80" s="375">
        <f>SUM(Table183[[#This Row],[Preço de aquisição]:[Registos]])</f>
        <v>0</v>
      </c>
    </row>
    <row r="81" spans="1:7">
      <c r="A81" s="328" t="str">
        <f>+'Anexo II'!A79</f>
        <v>F74</v>
      </c>
      <c r="B81" s="407"/>
      <c r="C81" s="328"/>
      <c r="D81" s="375"/>
      <c r="E81" s="375"/>
      <c r="F81" s="375"/>
      <c r="G81" s="375">
        <f>SUM(Table183[[#This Row],[Preço de aquisição]:[Registos]])</f>
        <v>0</v>
      </c>
    </row>
    <row r="82" spans="1:7">
      <c r="A82" s="328" t="str">
        <f>+'Anexo II'!A80</f>
        <v>F75</v>
      </c>
      <c r="B82" s="407"/>
      <c r="C82" s="328"/>
      <c r="D82" s="375"/>
      <c r="E82" s="375"/>
      <c r="F82" s="375"/>
      <c r="G82" s="375">
        <f>SUM(Table183[[#This Row],[Preço de aquisição]:[Registos]])</f>
        <v>0</v>
      </c>
    </row>
    <row r="83" spans="1:7">
      <c r="A83" s="328" t="str">
        <f>+'Anexo II'!A81</f>
        <v>F76</v>
      </c>
      <c r="B83" s="407"/>
      <c r="C83" s="328"/>
      <c r="D83" s="375"/>
      <c r="E83" s="375"/>
      <c r="F83" s="375"/>
      <c r="G83" s="375">
        <f>SUM(Table183[[#This Row],[Preço de aquisição]:[Registos]])</f>
        <v>0</v>
      </c>
    </row>
    <row r="84" spans="1:7">
      <c r="A84" s="328" t="str">
        <f>+'Anexo II'!A82</f>
        <v>F77</v>
      </c>
      <c r="B84" s="407"/>
      <c r="C84" s="328"/>
      <c r="D84" s="375"/>
      <c r="E84" s="375"/>
      <c r="F84" s="375"/>
      <c r="G84" s="375">
        <f>SUM(Table183[[#This Row],[Preço de aquisição]:[Registos]])</f>
        <v>0</v>
      </c>
    </row>
    <row r="85" spans="1:7">
      <c r="A85" s="328" t="str">
        <f>+'Anexo II'!A83</f>
        <v>F78</v>
      </c>
      <c r="B85" s="407"/>
      <c r="C85" s="328"/>
      <c r="D85" s="375"/>
      <c r="E85" s="375"/>
      <c r="F85" s="375"/>
      <c r="G85" s="375">
        <f>SUM(Table183[[#This Row],[Preço de aquisição]:[Registos]])</f>
        <v>0</v>
      </c>
    </row>
    <row r="86" spans="1:7">
      <c r="A86" s="328" t="str">
        <f>+'Anexo II'!A84</f>
        <v>F79</v>
      </c>
      <c r="B86" s="407"/>
      <c r="C86" s="328"/>
      <c r="D86" s="375"/>
      <c r="E86" s="375"/>
      <c r="F86" s="375"/>
      <c r="G86" s="375">
        <f>SUM(Table183[[#This Row],[Preço de aquisição]:[Registos]])</f>
        <v>0</v>
      </c>
    </row>
    <row r="87" spans="1:7">
      <c r="A87" s="328" t="str">
        <f>+'Anexo II'!A85</f>
        <v>F80</v>
      </c>
      <c r="B87" s="407"/>
      <c r="C87" s="328"/>
      <c r="D87" s="375"/>
      <c r="E87" s="375"/>
      <c r="F87" s="375"/>
      <c r="G87" s="375">
        <f>SUM(Table183[[#This Row],[Preço de aquisição]:[Registos]])</f>
        <v>0</v>
      </c>
    </row>
    <row r="88" spans="1:7">
      <c r="A88" s="328" t="str">
        <f>+'Anexo II'!A86</f>
        <v>F81</v>
      </c>
      <c r="B88" s="407"/>
      <c r="C88" s="328"/>
      <c r="D88" s="375"/>
      <c r="E88" s="375"/>
      <c r="F88" s="375"/>
      <c r="G88" s="375">
        <f>SUM(Table183[[#This Row],[Preço de aquisição]:[Registos]])</f>
        <v>0</v>
      </c>
    </row>
    <row r="89" spans="1:7">
      <c r="A89" s="328" t="str">
        <f>+'Anexo II'!A87</f>
        <v>F82</v>
      </c>
      <c r="B89" s="407"/>
      <c r="C89" s="328"/>
      <c r="D89" s="375"/>
      <c r="E89" s="375"/>
      <c r="F89" s="375"/>
      <c r="G89" s="375">
        <f>SUM(Table183[[#This Row],[Preço de aquisição]:[Registos]])</f>
        <v>0</v>
      </c>
    </row>
    <row r="90" spans="1:7">
      <c r="A90" s="328" t="str">
        <f>+'Anexo II'!A88</f>
        <v>F83</v>
      </c>
      <c r="B90" s="407"/>
      <c r="C90" s="328"/>
      <c r="D90" s="375"/>
      <c r="E90" s="375"/>
      <c r="F90" s="375"/>
      <c r="G90" s="375">
        <f>SUM(Table183[[#This Row],[Preço de aquisição]:[Registos]])</f>
        <v>0</v>
      </c>
    </row>
    <row r="91" spans="1:7">
      <c r="A91" s="328" t="str">
        <f>+'Anexo II'!A89</f>
        <v>F84</v>
      </c>
      <c r="B91" s="407"/>
      <c r="C91" s="328"/>
      <c r="D91" s="375"/>
      <c r="E91" s="375"/>
      <c r="F91" s="375"/>
      <c r="G91" s="375">
        <f>SUM(Table183[[#This Row],[Preço de aquisição]:[Registos]])</f>
        <v>0</v>
      </c>
    </row>
    <row r="92" spans="1:7">
      <c r="A92" s="328" t="str">
        <f>+'Anexo II'!A90</f>
        <v>F85</v>
      </c>
      <c r="B92" s="407"/>
      <c r="C92" s="328"/>
      <c r="D92" s="375"/>
      <c r="E92" s="375"/>
      <c r="F92" s="375"/>
      <c r="G92" s="375">
        <f>SUM(Table183[[#This Row],[Preço de aquisição]:[Registos]])</f>
        <v>0</v>
      </c>
    </row>
    <row r="93" spans="1:7">
      <c r="A93" s="328" t="str">
        <f>+'Anexo II'!A91</f>
        <v>F86</v>
      </c>
      <c r="B93" s="407"/>
      <c r="C93" s="328"/>
      <c r="D93" s="375"/>
      <c r="E93" s="375"/>
      <c r="F93" s="375"/>
      <c r="G93" s="375">
        <f>SUM(Table183[[#This Row],[Preço de aquisição]:[Registos]])</f>
        <v>0</v>
      </c>
    </row>
    <row r="94" spans="1:7">
      <c r="A94" s="328" t="str">
        <f>+'Anexo II'!A92</f>
        <v>F87</v>
      </c>
      <c r="B94" s="407"/>
      <c r="C94" s="328"/>
      <c r="D94" s="375"/>
      <c r="E94" s="375"/>
      <c r="F94" s="375"/>
      <c r="G94" s="375">
        <f>SUM(Table183[[#This Row],[Preço de aquisição]:[Registos]])</f>
        <v>0</v>
      </c>
    </row>
    <row r="95" spans="1:7">
      <c r="A95" s="328" t="str">
        <f>+'Anexo II'!A93</f>
        <v>F88</v>
      </c>
      <c r="B95" s="407"/>
      <c r="C95" s="328"/>
      <c r="D95" s="375"/>
      <c r="E95" s="375"/>
      <c r="F95" s="375"/>
      <c r="G95" s="375">
        <f>SUM(Table183[[#This Row],[Preço de aquisição]:[Registos]])</f>
        <v>0</v>
      </c>
    </row>
    <row r="96" spans="1:7">
      <c r="A96" s="328" t="str">
        <f>+'Anexo II'!A94</f>
        <v>F89</v>
      </c>
      <c r="B96" s="407"/>
      <c r="C96" s="328"/>
      <c r="D96" s="375"/>
      <c r="E96" s="375"/>
      <c r="F96" s="375"/>
      <c r="G96" s="375">
        <f>SUM(Table183[[#This Row],[Preço de aquisição]:[Registos]])</f>
        <v>0</v>
      </c>
    </row>
    <row r="97" spans="1:7">
      <c r="A97" s="328" t="str">
        <f>+'Anexo II'!A95</f>
        <v>F90</v>
      </c>
      <c r="B97" s="407"/>
      <c r="C97" s="328"/>
      <c r="D97" s="375"/>
      <c r="E97" s="375"/>
      <c r="F97" s="375"/>
      <c r="G97" s="375">
        <f>SUM(Table183[[#This Row],[Preço de aquisição]:[Registos]])</f>
        <v>0</v>
      </c>
    </row>
    <row r="98" spans="1:7">
      <c r="A98" s="328" t="str">
        <f>+'Anexo II'!A96</f>
        <v>F91</v>
      </c>
      <c r="B98" s="407"/>
      <c r="C98" s="328"/>
      <c r="D98" s="375"/>
      <c r="E98" s="375"/>
      <c r="F98" s="375"/>
      <c r="G98" s="375">
        <f>SUM(Table183[[#This Row],[Preço de aquisição]:[Registos]])</f>
        <v>0</v>
      </c>
    </row>
    <row r="99" spans="1:7">
      <c r="A99" s="328" t="str">
        <f>+'Anexo II'!A97</f>
        <v>F92</v>
      </c>
      <c r="B99" s="407"/>
      <c r="C99" s="328"/>
      <c r="D99" s="375"/>
      <c r="E99" s="375"/>
      <c r="F99" s="375"/>
      <c r="G99" s="375">
        <f>SUM(Table183[[#This Row],[Preço de aquisição]:[Registos]])</f>
        <v>0</v>
      </c>
    </row>
    <row r="100" spans="1:7">
      <c r="A100" s="328" t="str">
        <f>+'Anexo II'!A98</f>
        <v>F93</v>
      </c>
      <c r="B100" s="407"/>
      <c r="C100" s="328"/>
      <c r="D100" s="375"/>
      <c r="E100" s="375"/>
      <c r="F100" s="375"/>
      <c r="G100" s="375">
        <f>SUM(Table183[[#This Row],[Preço de aquisição]:[Registos]])</f>
        <v>0</v>
      </c>
    </row>
    <row r="101" spans="1:7">
      <c r="A101" s="328" t="str">
        <f>+'Anexo II'!A99</f>
        <v>F94</v>
      </c>
      <c r="B101" s="407"/>
      <c r="C101" s="328"/>
      <c r="D101" s="375"/>
      <c r="E101" s="375"/>
      <c r="F101" s="375"/>
      <c r="G101" s="375">
        <f>SUM(Table183[[#This Row],[Preço de aquisição]:[Registos]])</f>
        <v>0</v>
      </c>
    </row>
    <row r="102" spans="1:7">
      <c r="A102" s="328" t="str">
        <f>+'Anexo II'!A100</f>
        <v>F95</v>
      </c>
      <c r="B102" s="407"/>
      <c r="C102" s="328"/>
      <c r="D102" s="375"/>
      <c r="E102" s="375"/>
      <c r="F102" s="375"/>
      <c r="G102" s="375">
        <f>SUM(Table183[[#This Row],[Preço de aquisição]:[Registos]])</f>
        <v>0</v>
      </c>
    </row>
    <row r="103" spans="1:7">
      <c r="A103" s="328" t="str">
        <f>+'Anexo II'!A101</f>
        <v>F96</v>
      </c>
      <c r="B103" s="407"/>
      <c r="C103" s="328"/>
      <c r="D103" s="375"/>
      <c r="E103" s="375"/>
      <c r="F103" s="375"/>
      <c r="G103" s="375">
        <f>SUM(Table183[[#This Row],[Preço de aquisição]:[Registos]])</f>
        <v>0</v>
      </c>
    </row>
    <row r="104" spans="1:7">
      <c r="A104" s="328" t="str">
        <f>+'Anexo II'!A102</f>
        <v>F97</v>
      </c>
      <c r="B104" s="407"/>
      <c r="C104" s="328"/>
      <c r="D104" s="375"/>
      <c r="E104" s="375"/>
      <c r="F104" s="375"/>
      <c r="G104" s="375">
        <f>SUM(Table183[[#This Row],[Preço de aquisição]:[Registos]])</f>
        <v>0</v>
      </c>
    </row>
    <row r="105" spans="1:7">
      <c r="A105" s="328" t="str">
        <f>+'Anexo II'!A103</f>
        <v>F98</v>
      </c>
      <c r="B105" s="407"/>
      <c r="C105" s="328"/>
      <c r="D105" s="375"/>
      <c r="E105" s="375"/>
      <c r="F105" s="375"/>
      <c r="G105" s="375">
        <f>SUM(Table183[[#This Row],[Preço de aquisição]:[Registos]])</f>
        <v>0</v>
      </c>
    </row>
    <row r="106" spans="1:7">
      <c r="A106" s="328" t="str">
        <f>+'Anexo II'!A104</f>
        <v>F99</v>
      </c>
      <c r="B106" s="407"/>
      <c r="C106" s="328"/>
      <c r="D106" s="375"/>
      <c r="E106" s="375"/>
      <c r="F106" s="375"/>
      <c r="G106" s="375">
        <f>SUM(Table183[[#This Row],[Preço de aquisição]:[Registos]])</f>
        <v>0</v>
      </c>
    </row>
    <row r="107" spans="1:7">
      <c r="A107" s="328" t="str">
        <f>+'Anexo II'!A105</f>
        <v>F100</v>
      </c>
      <c r="B107" s="407"/>
      <c r="C107" s="328"/>
      <c r="D107" s="375"/>
      <c r="E107" s="375"/>
      <c r="F107" s="375"/>
      <c r="G107" s="375">
        <f>SUM(Table183[[#This Row],[Preço de aquisição]:[Registos]])</f>
        <v>0</v>
      </c>
    </row>
    <row r="108" spans="1:7">
      <c r="A108" s="328" t="str">
        <f>+'Anexo II'!A106</f>
        <v>F101</v>
      </c>
      <c r="B108" s="407"/>
      <c r="C108" s="328"/>
      <c r="D108" s="375"/>
      <c r="E108" s="375"/>
      <c r="F108" s="375"/>
      <c r="G108" s="375">
        <f>SUM(Table183[[#This Row],[Preço de aquisição]:[Registos]])</f>
        <v>0</v>
      </c>
    </row>
    <row r="109" spans="1:7">
      <c r="A109" s="328" t="str">
        <f>+'Anexo II'!A107</f>
        <v>F102</v>
      </c>
      <c r="B109" s="407"/>
      <c r="C109" s="328"/>
      <c r="D109" s="375"/>
      <c r="E109" s="375"/>
      <c r="F109" s="375"/>
      <c r="G109" s="375">
        <f>SUM(Table183[[#This Row],[Preço de aquisição]:[Registos]])</f>
        <v>0</v>
      </c>
    </row>
    <row r="110" spans="1:7">
      <c r="A110" s="328" t="str">
        <f>+'Anexo II'!A108</f>
        <v>F103</v>
      </c>
      <c r="B110" s="407"/>
      <c r="C110" s="328"/>
      <c r="D110" s="375"/>
      <c r="E110" s="375"/>
      <c r="F110" s="375"/>
      <c r="G110" s="375">
        <f>SUM(Table183[[#This Row],[Preço de aquisição]:[Registos]])</f>
        <v>0</v>
      </c>
    </row>
    <row r="111" spans="1:7">
      <c r="A111" s="328" t="str">
        <f>+'Anexo II'!A109</f>
        <v>F104</v>
      </c>
      <c r="B111" s="407"/>
      <c r="C111" s="328"/>
      <c r="D111" s="375"/>
      <c r="E111" s="375"/>
      <c r="F111" s="375"/>
      <c r="G111" s="375">
        <f>SUM(Table183[[#This Row],[Preço de aquisição]:[Registos]])</f>
        <v>0</v>
      </c>
    </row>
    <row r="112" spans="1:7">
      <c r="A112" s="328" t="str">
        <f>+'Anexo II'!A110</f>
        <v>F105</v>
      </c>
      <c r="B112" s="407"/>
      <c r="C112" s="328"/>
      <c r="D112" s="375"/>
      <c r="E112" s="375"/>
      <c r="F112" s="375"/>
      <c r="G112" s="375">
        <f>SUM(Table183[[#This Row],[Preço de aquisição]:[Registos]])</f>
        <v>0</v>
      </c>
    </row>
    <row r="113" spans="1:7">
      <c r="A113" s="328" t="str">
        <f>+'Anexo II'!A111</f>
        <v>F106</v>
      </c>
      <c r="B113" s="407"/>
      <c r="C113" s="328"/>
      <c r="D113" s="375"/>
      <c r="E113" s="375"/>
      <c r="F113" s="375"/>
      <c r="G113" s="375">
        <f>SUM(Table183[[#This Row],[Preço de aquisição]:[Registos]])</f>
        <v>0</v>
      </c>
    </row>
    <row r="114" spans="1:7">
      <c r="A114" s="328" t="str">
        <f>+'Anexo II'!A112</f>
        <v>F107</v>
      </c>
      <c r="B114" s="407"/>
      <c r="C114" s="328"/>
      <c r="D114" s="375"/>
      <c r="E114" s="375"/>
      <c r="F114" s="375"/>
      <c r="G114" s="375">
        <f>SUM(Table183[[#This Row],[Preço de aquisição]:[Registos]])</f>
        <v>0</v>
      </c>
    </row>
    <row r="115" spans="1:7">
      <c r="A115" s="328" t="str">
        <f>+'Anexo II'!A113</f>
        <v>F108</v>
      </c>
      <c r="B115" s="407"/>
      <c r="C115" s="328"/>
      <c r="D115" s="375"/>
      <c r="E115" s="375"/>
      <c r="F115" s="375"/>
      <c r="G115" s="375">
        <f>SUM(Table183[[#This Row],[Preço de aquisição]:[Registos]])</f>
        <v>0</v>
      </c>
    </row>
    <row r="116" spans="1:7">
      <c r="A116" s="328" t="str">
        <f>+'Anexo II'!A114</f>
        <v>F109</v>
      </c>
      <c r="B116" s="407"/>
      <c r="C116" s="328"/>
      <c r="D116" s="375"/>
      <c r="E116" s="375"/>
      <c r="F116" s="375"/>
      <c r="G116" s="375">
        <f>SUM(Table183[[#This Row],[Preço de aquisição]:[Registos]])</f>
        <v>0</v>
      </c>
    </row>
    <row r="117" spans="1:7">
      <c r="A117" s="328" t="str">
        <f>+'Anexo II'!A115</f>
        <v>F110</v>
      </c>
      <c r="B117" s="407"/>
      <c r="C117" s="328"/>
      <c r="D117" s="375"/>
      <c r="E117" s="375"/>
      <c r="F117" s="375"/>
      <c r="G117" s="375">
        <f>SUM(Table183[[#This Row],[Preço de aquisição]:[Registos]])</f>
        <v>0</v>
      </c>
    </row>
    <row r="118" spans="1:7">
      <c r="A118" s="328" t="str">
        <f>+'Anexo II'!A116</f>
        <v>F111</v>
      </c>
      <c r="B118" s="407"/>
      <c r="C118" s="328"/>
      <c r="D118" s="375"/>
      <c r="E118" s="375"/>
      <c r="F118" s="375"/>
      <c r="G118" s="375">
        <f>SUM(Table183[[#This Row],[Preço de aquisição]:[Registos]])</f>
        <v>0</v>
      </c>
    </row>
    <row r="119" spans="1:7">
      <c r="A119" s="328" t="str">
        <f>+'Anexo II'!A117</f>
        <v>F112</v>
      </c>
      <c r="B119" s="407"/>
      <c r="C119" s="328"/>
      <c r="D119" s="375"/>
      <c r="E119" s="375"/>
      <c r="F119" s="375"/>
      <c r="G119" s="375">
        <f>SUM(Table183[[#This Row],[Preço de aquisição]:[Registos]])</f>
        <v>0</v>
      </c>
    </row>
    <row r="120" spans="1:7">
      <c r="A120" s="328" t="str">
        <f>+'Anexo II'!A118</f>
        <v>F113</v>
      </c>
      <c r="B120" s="407"/>
      <c r="C120" s="328"/>
      <c r="D120" s="375"/>
      <c r="E120" s="375"/>
      <c r="F120" s="375"/>
      <c r="G120" s="375">
        <f>SUM(Table183[[#This Row],[Preço de aquisição]:[Registos]])</f>
        <v>0</v>
      </c>
    </row>
    <row r="121" spans="1:7">
      <c r="A121" s="328" t="str">
        <f>+'Anexo II'!A119</f>
        <v>F114</v>
      </c>
      <c r="B121" s="407"/>
      <c r="C121" s="328"/>
      <c r="D121" s="375"/>
      <c r="E121" s="375"/>
      <c r="F121" s="375"/>
      <c r="G121" s="375">
        <f>SUM(Table183[[#This Row],[Preço de aquisição]:[Registos]])</f>
        <v>0</v>
      </c>
    </row>
    <row r="122" spans="1:7">
      <c r="A122" s="328" t="str">
        <f>+'Anexo II'!A120</f>
        <v>F115</v>
      </c>
      <c r="B122" s="407"/>
      <c r="C122" s="328"/>
      <c r="D122" s="375"/>
      <c r="E122" s="375"/>
      <c r="F122" s="375"/>
      <c r="G122" s="375">
        <f>SUM(Table183[[#This Row],[Preço de aquisição]:[Registos]])</f>
        <v>0</v>
      </c>
    </row>
    <row r="123" spans="1:7">
      <c r="A123" s="328" t="str">
        <f>+'Anexo II'!A121</f>
        <v>F116</v>
      </c>
      <c r="B123" s="407"/>
      <c r="C123" s="328"/>
      <c r="D123" s="375"/>
      <c r="E123" s="375"/>
      <c r="F123" s="375"/>
      <c r="G123" s="375">
        <f>SUM(Table183[[#This Row],[Preço de aquisição]:[Registos]])</f>
        <v>0</v>
      </c>
    </row>
    <row r="124" spans="1:7" s="362" customFormat="1">
      <c r="A124" s="328" t="str">
        <f>+'Anexo II'!A122</f>
        <v>F117</v>
      </c>
      <c r="B124" s="407"/>
      <c r="C124" s="328"/>
      <c r="D124" s="375"/>
      <c r="E124" s="375"/>
      <c r="F124" s="375"/>
      <c r="G124" s="375">
        <f>SUM(Table183[[#This Row],[Preço de aquisição]:[Registos]])</f>
        <v>0</v>
      </c>
    </row>
    <row r="125" spans="1:7" s="204" customFormat="1">
      <c r="A125" s="328" t="str">
        <f>+'Anexo II'!A123</f>
        <v>F118</v>
      </c>
      <c r="B125" s="407"/>
      <c r="C125" s="328"/>
      <c r="D125" s="375"/>
      <c r="E125" s="375"/>
      <c r="F125" s="375"/>
      <c r="G125" s="375">
        <f>SUM(Table183[[#This Row],[Preço de aquisição]:[Registos]])</f>
        <v>0</v>
      </c>
    </row>
    <row r="126" spans="1:7">
      <c r="A126" s="328" t="str">
        <f>+'Anexo II'!A124</f>
        <v>F119</v>
      </c>
      <c r="B126" s="407"/>
      <c r="C126" s="328"/>
      <c r="D126" s="375"/>
      <c r="E126" s="375"/>
      <c r="F126" s="375"/>
      <c r="G126" s="375">
        <f>SUM(Table183[[#This Row],[Preço de aquisição]:[Registos]])</f>
        <v>0</v>
      </c>
    </row>
    <row r="127" spans="1:7">
      <c r="A127" s="328" t="str">
        <f>+'Anexo II'!A125</f>
        <v>F120</v>
      </c>
      <c r="B127" s="407"/>
      <c r="C127" s="328"/>
      <c r="D127" s="375"/>
      <c r="E127" s="375"/>
      <c r="F127" s="375"/>
      <c r="G127" s="375">
        <f>SUM(Table183[[#This Row],[Preço de aquisição]:[Registos]])</f>
        <v>0</v>
      </c>
    </row>
    <row r="128" spans="1:7">
      <c r="A128" s="328" t="str">
        <f>+'Anexo II'!A126</f>
        <v>F121</v>
      </c>
      <c r="B128" s="407"/>
      <c r="C128" s="328"/>
      <c r="D128" s="375"/>
      <c r="E128" s="375"/>
      <c r="F128" s="375"/>
      <c r="G128" s="375">
        <f>SUM(Table183[[#This Row],[Preço de aquisição]:[Registos]])</f>
        <v>0</v>
      </c>
    </row>
    <row r="129" spans="1:7">
      <c r="A129" s="328" t="str">
        <f>+'Anexo II'!A127</f>
        <v>F122</v>
      </c>
      <c r="B129" s="407"/>
      <c r="C129" s="328"/>
      <c r="D129" s="375"/>
      <c r="E129" s="375"/>
      <c r="F129" s="375"/>
      <c r="G129" s="375">
        <f>SUM(Table183[[#This Row],[Preço de aquisição]:[Registos]])</f>
        <v>0</v>
      </c>
    </row>
    <row r="130" spans="1:7">
      <c r="A130" s="328" t="str">
        <f>+'Anexo II'!A128</f>
        <v>F123</v>
      </c>
      <c r="B130" s="407"/>
      <c r="C130" s="328"/>
      <c r="D130" s="375"/>
      <c r="E130" s="375"/>
      <c r="F130" s="375"/>
      <c r="G130" s="375">
        <f>SUM(Table183[[#This Row],[Preço de aquisição]:[Registos]])</f>
        <v>0</v>
      </c>
    </row>
    <row r="131" spans="1:7">
      <c r="A131" s="328" t="str">
        <f>+'Anexo II'!A129</f>
        <v>F124</v>
      </c>
      <c r="B131" s="407"/>
      <c r="C131" s="328"/>
      <c r="D131" s="375"/>
      <c r="E131" s="375"/>
      <c r="F131" s="375"/>
      <c r="G131" s="375">
        <f>SUM(Table183[[#This Row],[Preço de aquisição]:[Registos]])</f>
        <v>0</v>
      </c>
    </row>
    <row r="132" spans="1:7">
      <c r="A132" s="328" t="str">
        <f>+'Anexo II'!A130</f>
        <v>F125</v>
      </c>
      <c r="B132" s="407"/>
      <c r="C132" s="328"/>
      <c r="D132" s="375"/>
      <c r="E132" s="375"/>
      <c r="F132" s="375"/>
      <c r="G132" s="375">
        <f>SUM(Table183[[#This Row],[Preço de aquisição]:[Registos]])</f>
        <v>0</v>
      </c>
    </row>
    <row r="133" spans="1:7">
      <c r="A133" s="328" t="str">
        <f>+'Anexo II'!A131</f>
        <v>F126</v>
      </c>
      <c r="B133" s="407"/>
      <c r="C133" s="328"/>
      <c r="D133" s="375"/>
      <c r="E133" s="375"/>
      <c r="F133" s="375"/>
      <c r="G133" s="375">
        <f>SUM(Table183[[#This Row],[Preço de aquisição]:[Registos]])</f>
        <v>0</v>
      </c>
    </row>
    <row r="134" spans="1:7">
      <c r="A134" s="328" t="str">
        <f>+'Anexo II'!A132</f>
        <v>F127</v>
      </c>
      <c r="B134" s="407"/>
      <c r="C134" s="328"/>
      <c r="D134" s="375"/>
      <c r="E134" s="375"/>
      <c r="F134" s="375"/>
      <c r="G134" s="375">
        <f>SUM(Table183[[#This Row],[Preço de aquisição]:[Registos]])</f>
        <v>0</v>
      </c>
    </row>
    <row r="135" spans="1:7">
      <c r="A135" s="328" t="str">
        <f>+'Anexo II'!A133</f>
        <v>F128</v>
      </c>
      <c r="B135" s="407"/>
      <c r="C135" s="328"/>
      <c r="D135" s="375"/>
      <c r="E135" s="375"/>
      <c r="F135" s="375"/>
      <c r="G135" s="375">
        <f>SUM(Table183[[#This Row],[Preço de aquisição]:[Registos]])</f>
        <v>0</v>
      </c>
    </row>
    <row r="136" spans="1:7">
      <c r="A136" s="328" t="str">
        <f>+'Anexo II'!A134</f>
        <v>F129</v>
      </c>
      <c r="B136" s="407"/>
      <c r="C136" s="328"/>
      <c r="D136" s="375"/>
      <c r="E136" s="375"/>
      <c r="F136" s="375"/>
      <c r="G136" s="375">
        <f>SUM(Table183[[#This Row],[Preço de aquisição]:[Registos]])</f>
        <v>0</v>
      </c>
    </row>
    <row r="137" spans="1:7">
      <c r="A137" s="328" t="str">
        <f>+'Anexo II'!A135</f>
        <v>F130</v>
      </c>
      <c r="B137" s="407"/>
      <c r="C137" s="328"/>
      <c r="D137" s="375"/>
      <c r="E137" s="375"/>
      <c r="F137" s="375"/>
      <c r="G137" s="375">
        <f>SUM(Table183[[#This Row],[Preço de aquisição]:[Registos]])</f>
        <v>0</v>
      </c>
    </row>
    <row r="138" spans="1:7">
      <c r="A138" s="328" t="str">
        <f>+'Anexo II'!A136</f>
        <v>F131</v>
      </c>
      <c r="B138" s="407"/>
      <c r="C138" s="328"/>
      <c r="D138" s="375"/>
      <c r="E138" s="375"/>
      <c r="F138" s="375"/>
      <c r="G138" s="375">
        <f>SUM(Table183[[#This Row],[Preço de aquisição]:[Registos]])</f>
        <v>0</v>
      </c>
    </row>
    <row r="139" spans="1:7">
      <c r="A139" s="328" t="str">
        <f>+'Anexo II'!A137</f>
        <v>F132</v>
      </c>
      <c r="B139" s="407"/>
      <c r="C139" s="328"/>
      <c r="D139" s="375"/>
      <c r="E139" s="375"/>
      <c r="F139" s="375"/>
      <c r="G139" s="375">
        <f>SUM(Table183[[#This Row],[Preço de aquisição]:[Registos]])</f>
        <v>0</v>
      </c>
    </row>
    <row r="140" spans="1:7">
      <c r="A140" s="328" t="str">
        <f>+'Anexo II'!A138</f>
        <v>F133</v>
      </c>
      <c r="B140" s="407"/>
      <c r="C140" s="328"/>
      <c r="D140" s="375"/>
      <c r="E140" s="375"/>
      <c r="F140" s="375"/>
      <c r="G140" s="375">
        <f>SUM(Table183[[#This Row],[Preço de aquisição]:[Registos]])</f>
        <v>0</v>
      </c>
    </row>
    <row r="141" spans="1:7">
      <c r="A141" s="328" t="str">
        <f>+'Anexo II'!A139</f>
        <v>F134</v>
      </c>
      <c r="B141" s="407"/>
      <c r="C141" s="328"/>
      <c r="D141" s="375"/>
      <c r="E141" s="375"/>
      <c r="F141" s="375"/>
      <c r="G141" s="375">
        <f>SUM(Table183[[#This Row],[Preço de aquisição]:[Registos]])</f>
        <v>0</v>
      </c>
    </row>
    <row r="142" spans="1:7">
      <c r="A142" s="328" t="str">
        <f>+'Anexo II'!A140</f>
        <v>F135</v>
      </c>
      <c r="B142" s="407"/>
      <c r="C142" s="328"/>
      <c r="D142" s="375"/>
      <c r="E142" s="375"/>
      <c r="F142" s="375"/>
      <c r="G142" s="375">
        <f>SUM(Table183[[#This Row],[Preço de aquisição]:[Registos]])</f>
        <v>0</v>
      </c>
    </row>
    <row r="143" spans="1:7">
      <c r="A143" s="328" t="str">
        <f>+'Anexo II'!A141</f>
        <v>F136</v>
      </c>
      <c r="B143" s="407"/>
      <c r="C143" s="328"/>
      <c r="D143" s="375"/>
      <c r="E143" s="375"/>
      <c r="F143" s="375"/>
      <c r="G143" s="375">
        <f>SUM(Table183[[#This Row],[Preço de aquisição]:[Registos]])</f>
        <v>0</v>
      </c>
    </row>
    <row r="144" spans="1:7">
      <c r="A144" s="328" t="str">
        <f>+'Anexo II'!A142</f>
        <v>F137</v>
      </c>
      <c r="B144" s="407"/>
      <c r="C144" s="328"/>
      <c r="D144" s="375"/>
      <c r="E144" s="375"/>
      <c r="F144" s="375"/>
      <c r="G144" s="375">
        <f>SUM(Table183[[#This Row],[Preço de aquisição]:[Registos]])</f>
        <v>0</v>
      </c>
    </row>
    <row r="145" spans="1:7">
      <c r="A145" s="328" t="str">
        <f>+'Anexo II'!A143</f>
        <v>F138</v>
      </c>
      <c r="B145" s="407"/>
      <c r="C145" s="328"/>
      <c r="D145" s="375"/>
      <c r="E145" s="375"/>
      <c r="F145" s="375"/>
      <c r="G145" s="375">
        <f>SUM(Table183[[#This Row],[Preço de aquisição]:[Registos]])</f>
        <v>0</v>
      </c>
    </row>
    <row r="146" spans="1:7">
      <c r="A146" s="328" t="str">
        <f>+'Anexo II'!A144</f>
        <v>F139</v>
      </c>
      <c r="B146" s="407"/>
      <c r="C146" s="328"/>
      <c r="D146" s="375"/>
      <c r="E146" s="375"/>
      <c r="F146" s="375"/>
      <c r="G146" s="375">
        <f>SUM(Table183[[#This Row],[Preço de aquisição]:[Registos]])</f>
        <v>0</v>
      </c>
    </row>
    <row r="147" spans="1:7">
      <c r="A147" s="328" t="str">
        <f>+'Anexo II'!A145</f>
        <v>F140</v>
      </c>
      <c r="B147" s="407"/>
      <c r="C147" s="328"/>
      <c r="D147" s="375"/>
      <c r="E147" s="375"/>
      <c r="F147" s="375"/>
      <c r="G147" s="375">
        <f>SUM(Table183[[#This Row],[Preço de aquisição]:[Registos]])</f>
        <v>0</v>
      </c>
    </row>
    <row r="148" spans="1:7">
      <c r="A148" s="328" t="str">
        <f>+'Anexo II'!A146</f>
        <v>F141</v>
      </c>
      <c r="B148" s="407"/>
      <c r="C148" s="328"/>
      <c r="D148" s="375"/>
      <c r="E148" s="375"/>
      <c r="F148" s="375"/>
      <c r="G148" s="375">
        <f>SUM(Table183[[#This Row],[Preço de aquisição]:[Registos]])</f>
        <v>0</v>
      </c>
    </row>
    <row r="149" spans="1:7">
      <c r="A149" s="328" t="str">
        <f>+'Anexo II'!A147</f>
        <v>F142</v>
      </c>
      <c r="B149" s="407"/>
      <c r="C149" s="328"/>
      <c r="D149" s="375"/>
      <c r="E149" s="375"/>
      <c r="F149" s="375"/>
      <c r="G149" s="375">
        <f>SUM(Table183[[#This Row],[Preço de aquisição]:[Registos]])</f>
        <v>0</v>
      </c>
    </row>
    <row r="150" spans="1:7">
      <c r="A150" s="328" t="str">
        <f>+'Anexo II'!A148</f>
        <v>F143</v>
      </c>
      <c r="B150" s="407"/>
      <c r="C150" s="328"/>
      <c r="D150" s="375"/>
      <c r="E150" s="375"/>
      <c r="F150" s="375"/>
      <c r="G150" s="375">
        <f>SUM(Table183[[#This Row],[Preço de aquisição]:[Registos]])</f>
        <v>0</v>
      </c>
    </row>
    <row r="151" spans="1:7">
      <c r="A151" s="328" t="str">
        <f>+'Anexo II'!A149</f>
        <v>F144</v>
      </c>
      <c r="B151" s="407"/>
      <c r="C151" s="328"/>
      <c r="D151" s="375"/>
      <c r="E151" s="375"/>
      <c r="F151" s="375"/>
      <c r="G151" s="375">
        <f>SUM(Table183[[#This Row],[Preço de aquisição]:[Registos]])</f>
        <v>0</v>
      </c>
    </row>
    <row r="152" spans="1:7">
      <c r="A152" s="328" t="str">
        <f>+'Anexo II'!A150</f>
        <v>F145</v>
      </c>
      <c r="B152" s="407"/>
      <c r="C152" s="328"/>
      <c r="D152" s="375"/>
      <c r="E152" s="375"/>
      <c r="F152" s="375"/>
      <c r="G152" s="375">
        <f>SUM(Table183[[#This Row],[Preço de aquisição]:[Registos]])</f>
        <v>0</v>
      </c>
    </row>
    <row r="153" spans="1:7">
      <c r="A153" s="328" t="str">
        <f>+'Anexo II'!A151</f>
        <v>F146</v>
      </c>
      <c r="B153" s="407"/>
      <c r="C153" s="328"/>
      <c r="D153" s="375"/>
      <c r="E153" s="375"/>
      <c r="F153" s="375"/>
      <c r="G153" s="375">
        <f>SUM(Table183[[#This Row],[Preço de aquisição]:[Registos]])</f>
        <v>0</v>
      </c>
    </row>
    <row r="154" spans="1:7">
      <c r="A154" s="328" t="str">
        <f>+'Anexo II'!A152</f>
        <v>F147</v>
      </c>
      <c r="B154" s="407"/>
      <c r="C154" s="328"/>
      <c r="D154" s="375"/>
      <c r="E154" s="375"/>
      <c r="F154" s="375"/>
      <c r="G154" s="375">
        <f>SUM(Table183[[#This Row],[Preço de aquisição]:[Registos]])</f>
        <v>0</v>
      </c>
    </row>
    <row r="155" spans="1:7">
      <c r="A155" s="328" t="str">
        <f>+'Anexo II'!A153</f>
        <v>F148</v>
      </c>
      <c r="B155" s="407"/>
      <c r="C155" s="328"/>
      <c r="D155" s="375"/>
      <c r="E155" s="375"/>
      <c r="F155" s="375"/>
      <c r="G155" s="375">
        <f>SUM(Table183[[#This Row],[Preço de aquisição]:[Registos]])</f>
        <v>0</v>
      </c>
    </row>
    <row r="156" spans="1:7">
      <c r="A156" s="328" t="str">
        <f>+'Anexo II'!A154</f>
        <v>F149</v>
      </c>
      <c r="B156" s="407"/>
      <c r="C156" s="328"/>
      <c r="D156" s="375"/>
      <c r="E156" s="375"/>
      <c r="F156" s="375"/>
      <c r="G156" s="375">
        <f>SUM(Table183[[#This Row],[Preço de aquisição]:[Registos]])</f>
        <v>0</v>
      </c>
    </row>
    <row r="157" spans="1:7">
      <c r="A157" s="328" t="str">
        <f>+'Anexo II'!A155</f>
        <v>F150</v>
      </c>
      <c r="B157" s="407"/>
      <c r="C157" s="328"/>
      <c r="D157" s="375"/>
      <c r="E157" s="375"/>
      <c r="F157" s="375"/>
      <c r="G157" s="375">
        <f>SUM(Table183[[#This Row],[Preço de aquisição]:[Registos]])</f>
        <v>0</v>
      </c>
    </row>
    <row r="158" spans="1:7" ht="15">
      <c r="A158" s="406">
        <f>COUNTA(A8:A157)</f>
        <v>150</v>
      </c>
      <c r="B158" s="373">
        <f>SUBTOTAL(109,Table183[Área bruta privativa (m²)])</f>
        <v>0</v>
      </c>
      <c r="C158" s="373"/>
      <c r="D158" s="373">
        <f>SUBTOTAL(109,Table183[Publicitação])</f>
        <v>0</v>
      </c>
      <c r="E158" s="373">
        <f>SUBTOTAL(109,Table183[Registos])</f>
        <v>0</v>
      </c>
      <c r="F158" s="373">
        <f>SUBTOTAL(109,Table183[Atos Notariais])</f>
        <v>0</v>
      </c>
      <c r="G158" s="405">
        <f>SUBTOTAL(109,Table183[Total])</f>
        <v>0</v>
      </c>
    </row>
  </sheetData>
  <mergeCells count="2">
    <mergeCell ref="A2:F2"/>
    <mergeCell ref="A3:F3"/>
  </mergeCells>
  <conditionalFormatting sqref="A8:C157">
    <cfRule type="duplicateValues" dxfId="252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30" t="e">
        <f>CONCATENATE("FINANCIAMENTO  -  ",Formulário!D15," para ",Formulário!D23)</f>
        <v>#N/A</v>
      </c>
      <c r="B2" s="530"/>
      <c r="C2" s="530"/>
      <c r="D2" s="530"/>
      <c r="E2" s="530"/>
      <c r="F2" s="530"/>
    </row>
    <row r="3" spans="1:6" ht="15.75">
      <c r="A3" s="529" t="s">
        <v>2537</v>
      </c>
      <c r="B3" s="529"/>
      <c r="C3" s="529"/>
      <c r="D3" s="529"/>
      <c r="E3" s="529"/>
      <c r="F3" s="529"/>
    </row>
    <row r="4" spans="1:6">
      <c r="F4" s="380" t="s">
        <v>2223</v>
      </c>
    </row>
    <row r="5" spans="1:6" ht="51">
      <c r="A5" s="327" t="s">
        <v>2359</v>
      </c>
      <c r="B5" s="327" t="s">
        <v>2419</v>
      </c>
      <c r="C5" s="327" t="s">
        <v>2430</v>
      </c>
      <c r="D5" s="327" t="s">
        <v>2343</v>
      </c>
      <c r="E5" s="327" t="s">
        <v>2341</v>
      </c>
      <c r="F5" s="327" t="s">
        <v>2342</v>
      </c>
    </row>
    <row r="6" spans="1:6">
      <c r="A6" s="376" t="s">
        <v>2340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2222</v>
      </c>
      <c r="B7" s="376" t="s">
        <v>2345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2346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2433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2432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2344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III'!$D$7:$G$7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30" t="e">
        <f>CONCATENATE("FINANCIAMENTO ao ",Formulário!D15," para ",Formulário!D23)</f>
        <v>#N/A</v>
      </c>
      <c r="B2" s="530"/>
      <c r="C2" s="530"/>
      <c r="D2" s="530"/>
      <c r="E2" s="530"/>
      <c r="F2" s="530"/>
      <c r="G2" s="530"/>
      <c r="H2" s="530"/>
    </row>
    <row r="3" spans="1:8" ht="15.75" customHeight="1">
      <c r="A3" s="529" t="s">
        <v>2536</v>
      </c>
      <c r="B3" s="529"/>
      <c r="C3" s="529"/>
      <c r="D3" s="529"/>
      <c r="E3" s="529"/>
      <c r="F3" s="529"/>
      <c r="G3" s="529"/>
      <c r="H3" s="529"/>
    </row>
    <row r="5" spans="1:8">
      <c r="A5" s="429" t="s">
        <v>2360</v>
      </c>
    </row>
    <row r="7" spans="1:8" s="379" customFormat="1" ht="25.5">
      <c r="A7" s="535" t="s">
        <v>2421</v>
      </c>
      <c r="B7" s="535"/>
      <c r="C7" s="535"/>
      <c r="D7" s="381" t="s">
        <v>2349</v>
      </c>
      <c r="E7" s="381" t="s">
        <v>2350</v>
      </c>
      <c r="F7" s="382" t="s">
        <v>2351</v>
      </c>
      <c r="G7" s="382" t="s">
        <v>2352</v>
      </c>
      <c r="H7" s="382" t="s">
        <v>2353</v>
      </c>
    </row>
    <row r="8" spans="1:8">
      <c r="A8" s="383" t="s">
        <v>2422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33" t="s">
        <v>2358</v>
      </c>
      <c r="B10" s="534"/>
      <c r="C10" s="531" t="s">
        <v>2423</v>
      </c>
      <c r="D10" s="532"/>
      <c r="E10" s="531" t="s">
        <v>2424</v>
      </c>
      <c r="F10" s="532"/>
      <c r="G10" s="531" t="s">
        <v>2425</v>
      </c>
      <c r="H10" s="532"/>
    </row>
    <row r="11" spans="1:8" ht="38.25">
      <c r="A11" s="327" t="s">
        <v>2420</v>
      </c>
      <c r="B11" s="327" t="s">
        <v>2348</v>
      </c>
      <c r="C11" s="327" t="s">
        <v>2356</v>
      </c>
      <c r="D11" s="327" t="s">
        <v>2357</v>
      </c>
      <c r="E11" s="327" t="s">
        <v>2354</v>
      </c>
      <c r="F11" s="327" t="s">
        <v>2355</v>
      </c>
      <c r="G11" s="430" t="s">
        <v>2426</v>
      </c>
      <c r="H11" s="327" t="s">
        <v>2427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30" t="e">
        <f>CONCATENATE("FINANCIAMENTO ao ",Formulário!D15," para ",Formulário!D23)</f>
        <v>#N/A</v>
      </c>
      <c r="B2" s="530"/>
      <c r="C2" s="530"/>
      <c r="D2" s="530"/>
      <c r="E2" s="530"/>
      <c r="F2" s="371"/>
    </row>
    <row r="3" spans="1:6" ht="15.75" customHeight="1">
      <c r="A3" s="529" t="s">
        <v>2536</v>
      </c>
      <c r="B3" s="529"/>
      <c r="C3" s="529"/>
      <c r="D3" s="529"/>
      <c r="E3" s="529"/>
      <c r="F3" s="372"/>
    </row>
    <row r="5" spans="1:6">
      <c r="A5" s="192" t="s">
        <v>2360</v>
      </c>
    </row>
    <row r="6" spans="1:6" ht="4.5" customHeight="1"/>
    <row r="7" spans="1:6" s="379" customFormat="1" ht="12.75" customHeight="1">
      <c r="A7" s="541" t="s">
        <v>2401</v>
      </c>
      <c r="B7" s="542"/>
      <c r="C7" s="542"/>
      <c r="D7" s="542"/>
      <c r="E7" s="542"/>
      <c r="F7" s="543"/>
    </row>
    <row r="8" spans="1:6" ht="25.5" customHeight="1">
      <c r="A8" s="544" t="s">
        <v>2402</v>
      </c>
      <c r="B8" s="545"/>
      <c r="C8" s="545"/>
      <c r="D8" s="545"/>
      <c r="E8" s="545"/>
      <c r="F8" s="546"/>
    </row>
    <row r="9" spans="1:6">
      <c r="B9" s="378"/>
      <c r="C9" s="378"/>
    </row>
    <row r="10" spans="1:6" ht="57.75" customHeight="1">
      <c r="A10" s="421" t="s">
        <v>2358</v>
      </c>
      <c r="B10" s="536" t="s">
        <v>2401</v>
      </c>
      <c r="C10" s="537"/>
      <c r="D10" s="538" t="s">
        <v>2403</v>
      </c>
      <c r="E10" s="539"/>
      <c r="F10" s="540"/>
    </row>
    <row r="11" spans="1:6" ht="48">
      <c r="A11" s="392" t="s">
        <v>2359</v>
      </c>
      <c r="B11" s="392" t="s">
        <v>2398</v>
      </c>
      <c r="C11" s="396" t="s">
        <v>2399</v>
      </c>
      <c r="D11" s="411" t="s">
        <v>2404</v>
      </c>
      <c r="E11" s="393" t="s">
        <v>2428</v>
      </c>
      <c r="F11" s="412" t="s">
        <v>2400</v>
      </c>
    </row>
    <row r="12" spans="1:6" ht="25.5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2429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5.5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2021-11-08T15:30:56Z</cp:lastPrinted>
  <dcterms:created xsi:type="dcterms:W3CDTF">2019-03-25T15:44:45Z</dcterms:created>
  <dcterms:modified xsi:type="dcterms:W3CDTF">2022-11-04T10:48:32Z</dcterms:modified>
</cp:coreProperties>
</file>